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6"/>
  </bookViews>
  <sheets>
    <sheet name="DU-6 (2)" sheetId="19" state="hidden" r:id="rId1"/>
    <sheet name="DU-4 (2)" sheetId="18" state="hidden" r:id="rId2"/>
    <sheet name="DU-8 (2)" sheetId="20" state="hidden" r:id="rId3"/>
    <sheet name="NSDL" sheetId="36" r:id="rId4"/>
    <sheet name="Tax Deposit " sheetId="55" r:id="rId5"/>
    <sheet name="5 Tabs" sheetId="37" r:id="rId6"/>
    <sheet name="2402" sheetId="52" r:id="rId7"/>
    <sheet name="FVU" sheetId="56" r:id="rId8"/>
    <sheet name="Front" sheetId="16" state="hidden" r:id="rId9"/>
    <sheet name="Mock " sheetId="21" state="hidden" r:id="rId10"/>
    <sheet name="26Q " sheetId="34" state="hidden" r:id="rId11"/>
    <sheet name="26Q+" sheetId="40" state="hidden" r:id="rId12"/>
    <sheet name="2601" sheetId="39" state="hidden" r:id="rId13"/>
    <sheet name="DU-2 (2)" sheetId="23" state="hidden" r:id="rId14"/>
    <sheet name="2601-" sheetId="28" state="hidden" r:id="rId15"/>
    <sheet name="2602-" sheetId="25" state="hidden" r:id="rId16"/>
    <sheet name="2603-" sheetId="32" state="hidden" r:id="rId17"/>
    <sheet name="Adv Tax" sheetId="41" state="hidden" r:id="rId18"/>
    <sheet name="264" sheetId="33" state="hidden" r:id="rId19"/>
    <sheet name="DU-4" sheetId="13" state="hidden" r:id="rId20"/>
    <sheet name="Front-JMC" sheetId="22" state="hidden" r:id="rId21"/>
  </sheets>
  <externalReferences>
    <externalReference r:id="rId22"/>
    <externalReference r:id="rId23"/>
    <externalReference r:id="rId24"/>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2">#REF!</definedName>
    <definedName name="Button1_PL" localSheetId="11">#REF!</definedName>
    <definedName name="Button1_PL" localSheetId="17">#REF!</definedName>
    <definedName name="Button1_PL" localSheetId="4">#REF!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2">'[1]SPI - SI - IF'!#REF!</definedName>
    <definedName name="DTAA_Inc" localSheetId="11">'[1]SPI - SI - IF'!#REF!</definedName>
    <definedName name="DTAA_Inc" localSheetId="17">'[1]SPI - SI - IF'!#REF!</definedName>
    <definedName name="DTAA_Inc" localSheetId="4">'[1]SPI - SI - IF'!#REF!</definedName>
    <definedName name="DTAA_Inc">'[1]SPI - SI - IF'!#REF!</definedName>
    <definedName name="DTAA_Inc_CG">'[1]SPI - SI - IF'!$K$12</definedName>
    <definedName name="DTAA_Inc_OS">'[1]SPI - SI - IF'!$E$17</definedName>
    <definedName name="DTAA_INCOME" localSheetId="12">'[1]SPI - SI - IF'!#REF!</definedName>
    <definedName name="DTAA_INCOME" localSheetId="11">'[1]SPI - SI - IF'!#REF!</definedName>
    <definedName name="DTAA_INCOME" localSheetId="17">'[1]SPI - SI - IF'!#REF!</definedName>
    <definedName name="DTAA_INCOME" localSheetId="4">'[1]SPI - SI - IF'!#REF!</definedName>
    <definedName name="DTAA_INCOME">'[1]SPI - SI - IF'!#REF!</definedName>
    <definedName name="DTAA_INCOME_CG">'[1]SPI - SI - IF'!$L$12</definedName>
    <definedName name="DTAA_INCOME_OS">'[1]SPI - SI - IF'!$F$17</definedName>
    <definedName name="DTAA_TAX" localSheetId="12">'[1]SPI - SI - IF'!#REF!</definedName>
    <definedName name="DTAA_TAX" localSheetId="11">'[1]SPI - SI - IF'!#REF!</definedName>
    <definedName name="DTAA_TAX" localSheetId="17">'[1]SPI - SI - IF'!#REF!</definedName>
    <definedName name="DTAA_TAX" localSheetId="4">'[1]SPI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2">#REF!</definedName>
    <definedName name="Nature_Amt" localSheetId="11">#REF!</definedName>
    <definedName name="Nature_Amt" localSheetId="17">#REF!</definedName>
    <definedName name="Nature_Amt" localSheetId="4">#REF!</definedName>
    <definedName name="Nature_Amt">#REF!</definedName>
    <definedName name="Nature_Amt2" localSheetId="12">#REF!</definedName>
    <definedName name="Nature_Amt2" localSheetId="11">#REF!</definedName>
    <definedName name="Nature_Amt2" localSheetId="17">#REF!</definedName>
    <definedName name="Nature_Amt2" localSheetId="4">#REF!</definedName>
    <definedName name="Nature_Amt2">#REF!</definedName>
    <definedName name="Nature_Amt3" localSheetId="12">#REF!</definedName>
    <definedName name="Nature_Amt3" localSheetId="11">#REF!</definedName>
    <definedName name="Nature_Amt3" localSheetId="17">#REF!</definedName>
    <definedName name="Nature_Amt3" localSheetId="4">#REF!</definedName>
    <definedName name="Nature_Amt3">#REF!</definedName>
    <definedName name="Nature_Name" localSheetId="12">#REF!</definedName>
    <definedName name="Nature_Name" localSheetId="11">#REF!</definedName>
    <definedName name="Nature_Name" localSheetId="17">#REF!</definedName>
    <definedName name="Nature_Name" localSheetId="4">#REF!</definedName>
    <definedName name="Nature_Name">#REF!</definedName>
    <definedName name="Nature_Name2" localSheetId="12">#REF!</definedName>
    <definedName name="Nature_Name2" localSheetId="11">#REF!</definedName>
    <definedName name="Nature_Name2" localSheetId="17">#REF!</definedName>
    <definedName name="Nature_Name2" localSheetId="4">#REF!</definedName>
    <definedName name="Nature_Name2">#REF!</definedName>
    <definedName name="Nature_Name3" localSheetId="12">#REF!</definedName>
    <definedName name="Nature_Name3" localSheetId="11">#REF!</definedName>
    <definedName name="Nature_Name3" localSheetId="17">#REF!</definedName>
    <definedName name="Nature_Name3" localSheetId="4">#REF!</definedName>
    <definedName name="Nature_Name3">#REF!</definedName>
    <definedName name="Nature_of_Business">[1]DropDownValues!$O$5:$O$80</definedName>
    <definedName name="newbasicPB4">[2]Sheet1!$T$4:$T$37</definedName>
    <definedName name="NoAccount_PL" localSheetId="12">#REF!</definedName>
    <definedName name="NoAccount_PL" localSheetId="11">#REF!</definedName>
    <definedName name="NoAccount_PL" localSheetId="17">#REF!</definedName>
    <definedName name="NoAccount_PL" localSheetId="4">#REF!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2">#REF!</definedName>
    <definedName name="PL.Advertisement" localSheetId="11">#REF!</definedName>
    <definedName name="PL.Advertisement" localSheetId="17">#REF!</definedName>
    <definedName name="PL.Advertisement" localSheetId="4">#REF!</definedName>
    <definedName name="PL.Advertisement">#REF!</definedName>
    <definedName name="PL.Amount_a" localSheetId="12">#REF!</definedName>
    <definedName name="PL.Amount_a" localSheetId="11">#REF!</definedName>
    <definedName name="PL.Amount_a" localSheetId="17">#REF!</definedName>
    <definedName name="PL.Amount_a" localSheetId="4">#REF!</definedName>
    <definedName name="PL.Amount_a">#REF!</definedName>
    <definedName name="PL.Amount_b" localSheetId="12">#REF!</definedName>
    <definedName name="PL.Amount_b" localSheetId="11">#REF!</definedName>
    <definedName name="PL.Amount_b" localSheetId="17">#REF!</definedName>
    <definedName name="PL.Amount_b" localSheetId="4">#REF!</definedName>
    <definedName name="PL.Amount_b">#REF!</definedName>
    <definedName name="PL.Amount_c" localSheetId="12">#REF!</definedName>
    <definedName name="PL.Amount_c" localSheetId="11">#REF!</definedName>
    <definedName name="PL.Amount_c" localSheetId="17">#REF!</definedName>
    <definedName name="PL.Amount_c" localSheetId="4">#REF!</definedName>
    <definedName name="PL.Amount_c">#REF!</definedName>
    <definedName name="PL.Amount_d" localSheetId="12">#REF!</definedName>
    <definedName name="PL.Amount_d" localSheetId="11">#REF!</definedName>
    <definedName name="PL.Amount_d" localSheetId="17">#REF!</definedName>
    <definedName name="PL.Amount_d" localSheetId="4">#REF!</definedName>
    <definedName name="PL.Amount_d">#REF!</definedName>
    <definedName name="PL.AmtAvlAppr" localSheetId="12">#REF!</definedName>
    <definedName name="PL.AmtAvlAppr" localSheetId="11">#REF!</definedName>
    <definedName name="PL.AmtAvlAppr" localSheetId="17">#REF!</definedName>
    <definedName name="PL.AmtAvlAppr" localSheetId="4">#REF!</definedName>
    <definedName name="PL.AmtAvlAppr">#REF!</definedName>
    <definedName name="PL.AmtPaidToNonRes" localSheetId="12">#REF!</definedName>
    <definedName name="PL.AmtPaidToNonRes" localSheetId="11">#REF!</definedName>
    <definedName name="PL.AmtPaidToNonRes" localSheetId="17">#REF!</definedName>
    <definedName name="PL.AmtPaidToNonRes" localSheetId="4">#REF!</definedName>
    <definedName name="PL.AmtPaidToNonRes">#REF!</definedName>
    <definedName name="PL.AnyCompPaidToNonRes" localSheetId="12">#REF!</definedName>
    <definedName name="PL.AnyCompPaidToNonRes" localSheetId="11">#REF!</definedName>
    <definedName name="PL.AnyCompPaidToNonRes" localSheetId="17">#REF!</definedName>
    <definedName name="PL.AnyCompPaidToNonRes" localSheetId="4">#REF!</definedName>
    <definedName name="PL.AnyCompPaidToNonRes">#REF!</definedName>
    <definedName name="PL.AuditFee" localSheetId="12">#REF!</definedName>
    <definedName name="PL.AuditFee" localSheetId="11">#REF!</definedName>
    <definedName name="PL.AuditFee" localSheetId="17">#REF!</definedName>
    <definedName name="PL.AuditFee" localSheetId="4">#REF!</definedName>
    <definedName name="PL.AuditFee">#REF!</definedName>
    <definedName name="PL.BadDebt" localSheetId="12">#REF!</definedName>
    <definedName name="PL.BadDebt" localSheetId="11">#REF!</definedName>
    <definedName name="PL.BadDebt" localSheetId="17">#REF!</definedName>
    <definedName name="PL.BadDebt" localSheetId="4">#REF!</definedName>
    <definedName name="PL.BadDebt">#REF!</definedName>
    <definedName name="PL.BalBFPrevYr" localSheetId="12">#REF!</definedName>
    <definedName name="PL.BalBFPrevYr" localSheetId="11">#REF!</definedName>
    <definedName name="PL.BalBFPrevYr" localSheetId="17">#REF!</definedName>
    <definedName name="PL.BalBFPrevYr" localSheetId="4">#REF!</definedName>
    <definedName name="PL.BalBFPrevYr">#REF!</definedName>
    <definedName name="PL.Bonus" localSheetId="12">#REF!</definedName>
    <definedName name="PL.Bonus" localSheetId="11">#REF!</definedName>
    <definedName name="PL.Bonus" localSheetId="17">#REF!</definedName>
    <definedName name="PL.Bonus" localSheetId="4">#REF!</definedName>
    <definedName name="PL.Bonus">#REF!</definedName>
    <definedName name="PL.BusinessReceipts" localSheetId="12">#REF!</definedName>
    <definedName name="PL.BusinessReceipts" localSheetId="11">#REF!</definedName>
    <definedName name="PL.BusinessReceipts" localSheetId="17">#REF!</definedName>
    <definedName name="PL.BusinessReceipts" localSheetId="4">#REF!</definedName>
    <definedName name="PL.BusinessReceipts">#REF!</definedName>
    <definedName name="PL.ClubExp" localSheetId="12">#REF!</definedName>
    <definedName name="PL.ClubExp" localSheetId="11">#REF!</definedName>
    <definedName name="PL.ClubExp" localSheetId="17">#REF!</definedName>
    <definedName name="PL.ClubExp" localSheetId="4">#REF!</definedName>
    <definedName name="PL.ClubExp">#REF!</definedName>
    <definedName name="PL.Comissions" localSheetId="12">#REF!</definedName>
    <definedName name="PL.Comissions" localSheetId="11">#REF!</definedName>
    <definedName name="PL.Comissions" localSheetId="17">#REF!</definedName>
    <definedName name="PL.Comissions" localSheetId="4">#REF!</definedName>
    <definedName name="PL.Comissions">#REF!</definedName>
    <definedName name="PL.CommissionExpdr" localSheetId="12">#REF!</definedName>
    <definedName name="PL.CommissionExpdr" localSheetId="11">#REF!</definedName>
    <definedName name="PL.CommissionExpdr" localSheetId="17">#REF!</definedName>
    <definedName name="PL.CommissionExpdr" localSheetId="4">#REF!</definedName>
    <definedName name="PL.CommissionExpdr">#REF!</definedName>
    <definedName name="PL.Conference" localSheetId="12">#REF!</definedName>
    <definedName name="PL.Conference" localSheetId="11">#REF!</definedName>
    <definedName name="PL.Conference" localSheetId="17">#REF!</definedName>
    <definedName name="PL.Conference" localSheetId="4">#REF!</definedName>
    <definedName name="PL.Conference">#REF!</definedName>
    <definedName name="PL.ConsumptionOfStores" localSheetId="12">#REF!</definedName>
    <definedName name="PL.ConsumptionOfStores" localSheetId="11">#REF!</definedName>
    <definedName name="PL.ConsumptionOfStores" localSheetId="17">#REF!</definedName>
    <definedName name="PL.ConsumptionOfStores" localSheetId="4">#REF!</definedName>
    <definedName name="PL.ConsumptionOfStores">#REF!</definedName>
    <definedName name="PL.ContToGratFund" localSheetId="12">#REF!</definedName>
    <definedName name="PL.ContToGratFund" localSheetId="11">#REF!</definedName>
    <definedName name="PL.ContToGratFund" localSheetId="17">#REF!</definedName>
    <definedName name="PL.ContToGratFund" localSheetId="4">#REF!</definedName>
    <definedName name="PL.ContToGratFund">#REF!</definedName>
    <definedName name="PL.ContToOthFund" localSheetId="12">#REF!</definedName>
    <definedName name="PL.ContToOthFund" localSheetId="11">#REF!</definedName>
    <definedName name="PL.ContToOthFund" localSheetId="17">#REF!</definedName>
    <definedName name="PL.ContToOthFund" localSheetId="4">#REF!</definedName>
    <definedName name="PL.ContToOthFund">#REF!</definedName>
    <definedName name="PL.ContToPF" localSheetId="12">#REF!</definedName>
    <definedName name="PL.ContToPF" localSheetId="11">#REF!</definedName>
    <definedName name="PL.ContToPF" localSheetId="17">#REF!</definedName>
    <definedName name="PL.ContToPF" localSheetId="4">#REF!</definedName>
    <definedName name="PL.ContToPF">#REF!</definedName>
    <definedName name="PL.ContToSuperAnnFund" localSheetId="12">#REF!</definedName>
    <definedName name="PL.ContToSuperAnnFund" localSheetId="11">#REF!</definedName>
    <definedName name="PL.ContToSuperAnnFund" localSheetId="17">#REF!</definedName>
    <definedName name="PL.ContToSuperAnnFund" localSheetId="4">#REF!</definedName>
    <definedName name="PL.ContToSuperAnnFund">#REF!</definedName>
    <definedName name="PL.ConveyanceExp" localSheetId="12">#REF!</definedName>
    <definedName name="PL.ConveyanceExp" localSheetId="11">#REF!</definedName>
    <definedName name="PL.ConveyanceExp" localSheetId="17">#REF!</definedName>
    <definedName name="PL.ConveyanceExp" localSheetId="4">#REF!</definedName>
    <definedName name="PL.ConveyanceExp">#REF!</definedName>
    <definedName name="PL.DepreciationAmort" localSheetId="12">#REF!</definedName>
    <definedName name="PL.DepreciationAmort" localSheetId="11">#REF!</definedName>
    <definedName name="PL.DepreciationAmort" localSheetId="17">#REF!</definedName>
    <definedName name="PL.DepreciationAmort" localSheetId="4">#REF!</definedName>
    <definedName name="PL.DepreciationAmort">#REF!</definedName>
    <definedName name="PL.Dividends" localSheetId="12">#REF!</definedName>
    <definedName name="PL.Dividends" localSheetId="11">#REF!</definedName>
    <definedName name="PL.Dividends" localSheetId="17">#REF!</definedName>
    <definedName name="PL.Dividends" localSheetId="4">#REF!</definedName>
    <definedName name="PL.Dividends">#REF!</definedName>
    <definedName name="PL.Donation" localSheetId="12">#REF!</definedName>
    <definedName name="PL.Donation" localSheetId="11">#REF!</definedName>
    <definedName name="PL.Donation" localSheetId="17">#REF!</definedName>
    <definedName name="PL.Donation" localSheetId="4">#REF!</definedName>
    <definedName name="PL.Donation">#REF!</definedName>
    <definedName name="PL.Entertainment" localSheetId="12">#REF!</definedName>
    <definedName name="PL.Entertainment" localSheetId="11">#REF!</definedName>
    <definedName name="PL.Entertainment" localSheetId="17">#REF!</definedName>
    <definedName name="PL.Entertainment" localSheetId="4">#REF!</definedName>
    <definedName name="PL.Entertainment">#REF!</definedName>
    <definedName name="PL.Expenses" localSheetId="12">#REF!</definedName>
    <definedName name="PL.Expenses" localSheetId="11">#REF!</definedName>
    <definedName name="PL.Expenses" localSheetId="17">#REF!</definedName>
    <definedName name="PL.Expenses" localSheetId="4">#REF!</definedName>
    <definedName name="PL.Expenses">#REF!</definedName>
    <definedName name="PL.Expenses_ii" localSheetId="12">#REF!</definedName>
    <definedName name="PL.Expenses_ii" localSheetId="11">#REF!</definedName>
    <definedName name="PL.Expenses_ii" localSheetId="17">#REF!</definedName>
    <definedName name="PL.Expenses_ii" localSheetId="4">#REF!</definedName>
    <definedName name="PL.Expenses_ii">#REF!</definedName>
    <definedName name="PL.FestivalCelebExp" localSheetId="12">#REF!</definedName>
    <definedName name="PL.FestivalCelebExp" localSheetId="11">#REF!</definedName>
    <definedName name="PL.FestivalCelebExp" localSheetId="17">#REF!</definedName>
    <definedName name="PL.FestivalCelebExp" localSheetId="4">#REF!</definedName>
    <definedName name="PL.FestivalCelebExp">#REF!</definedName>
    <definedName name="PL.ForeignTravelExp" localSheetId="12">#REF!</definedName>
    <definedName name="PL.ForeignTravelExp" localSheetId="11">#REF!</definedName>
    <definedName name="PL.ForeignTravelExp" localSheetId="17">#REF!</definedName>
    <definedName name="PL.ForeignTravelExp" localSheetId="4">#REF!</definedName>
    <definedName name="PL.ForeignTravelExp">#REF!</definedName>
    <definedName name="PL.Freight" localSheetId="12">#REF!</definedName>
    <definedName name="PL.Freight" localSheetId="11">#REF!</definedName>
    <definedName name="PL.Freight" localSheetId="17">#REF!</definedName>
    <definedName name="PL.Freight" localSheetId="4">#REF!</definedName>
    <definedName name="PL.Freight">#REF!</definedName>
    <definedName name="PL.Gift" localSheetId="12">#REF!</definedName>
    <definedName name="PL.Gift" localSheetId="11">#REF!</definedName>
    <definedName name="PL.Gift" localSheetId="17">#REF!</definedName>
    <definedName name="PL.Gift" localSheetId="4">#REF!</definedName>
    <definedName name="PL.Gift">#REF!</definedName>
    <definedName name="PL.GrossProfit" localSheetId="12">#REF!</definedName>
    <definedName name="PL.GrossProfit" localSheetId="11">#REF!</definedName>
    <definedName name="PL.GrossProfit" localSheetId="17">#REF!</definedName>
    <definedName name="PL.GrossProfit" localSheetId="4">#REF!</definedName>
    <definedName name="PL.GrossProfit">#REF!</definedName>
    <definedName name="PL.GrossProfit_ii" localSheetId="12">#REF!</definedName>
    <definedName name="PL.GrossProfit_ii" localSheetId="11">#REF!</definedName>
    <definedName name="PL.GrossProfit_ii" localSheetId="17">#REF!</definedName>
    <definedName name="PL.GrossProfit_ii" localSheetId="4">#REF!</definedName>
    <definedName name="PL.GrossProfit_ii">#REF!</definedName>
    <definedName name="PL.GrossReceipt" localSheetId="12">#REF!</definedName>
    <definedName name="PL.GrossReceipt" localSheetId="11">#REF!</definedName>
    <definedName name="PL.GrossReceipt" localSheetId="17">#REF!</definedName>
    <definedName name="PL.GrossReceipt" localSheetId="4">#REF!</definedName>
    <definedName name="PL.GrossReceipt">#REF!</definedName>
    <definedName name="PL.GrossReceipt_ii" localSheetId="12">#REF!</definedName>
    <definedName name="PL.GrossReceipt_ii" localSheetId="11">#REF!</definedName>
    <definedName name="PL.GrossReceipt_ii" localSheetId="17">#REF!</definedName>
    <definedName name="PL.GrossReceipt_ii" localSheetId="4">#REF!</definedName>
    <definedName name="PL.GrossReceipt_ii">#REF!</definedName>
    <definedName name="PL.GrossReceipts" localSheetId="12">#REF!</definedName>
    <definedName name="PL.GrossReceipts" localSheetId="11">#REF!</definedName>
    <definedName name="PL.GrossReceipts" localSheetId="17">#REF!</definedName>
    <definedName name="PL.GrossReceipts" localSheetId="4">#REF!</definedName>
    <definedName name="PL.GrossReceipts">#REF!</definedName>
    <definedName name="PL.GuestHouseExp" localSheetId="12">#REF!</definedName>
    <definedName name="PL.GuestHouseExp" localSheetId="11">#REF!</definedName>
    <definedName name="PL.GuestHouseExp" localSheetId="17">#REF!</definedName>
    <definedName name="PL.GuestHouseExp" localSheetId="4">#REF!</definedName>
    <definedName name="PL.GuestHouseExp">#REF!</definedName>
    <definedName name="PL.Hospitality" localSheetId="12">#REF!</definedName>
    <definedName name="PL.Hospitality" localSheetId="11">#REF!</definedName>
    <definedName name="PL.Hospitality" localSheetId="17">#REF!</definedName>
    <definedName name="PL.Hospitality" localSheetId="4">#REF!</definedName>
    <definedName name="PL.Hospitality">#REF!</definedName>
    <definedName name="PL.HotelBoardLodge" localSheetId="12">#REF!</definedName>
    <definedName name="PL.HotelBoardLodge" localSheetId="11">#REF!</definedName>
    <definedName name="PL.HotelBoardLodge" localSheetId="17">#REF!</definedName>
    <definedName name="PL.HotelBoardLodge" localSheetId="4">#REF!</definedName>
    <definedName name="PL.HotelBoardLodge">#REF!</definedName>
    <definedName name="PL.InterestExpdr" localSheetId="12">#REF!</definedName>
    <definedName name="PL.InterestExpdr" localSheetId="11">#REF!</definedName>
    <definedName name="PL.InterestExpdr" localSheetId="17">#REF!</definedName>
    <definedName name="PL.InterestExpdr" localSheetId="4">#REF!</definedName>
    <definedName name="PL.InterestExpdr">#REF!</definedName>
    <definedName name="PL.InterestInc" localSheetId="12">#REF!</definedName>
    <definedName name="PL.InterestInc" localSheetId="11">#REF!</definedName>
    <definedName name="PL.InterestInc" localSheetId="17">#REF!</definedName>
    <definedName name="PL.InterestInc" localSheetId="4">#REF!</definedName>
    <definedName name="PL.InterestInc">#REF!</definedName>
    <definedName name="PL.KeyManInsur" localSheetId="12">#REF!</definedName>
    <definedName name="PL.KeyManInsur" localSheetId="11">#REF!</definedName>
    <definedName name="PL.KeyManInsur" localSheetId="17">#REF!</definedName>
    <definedName name="PL.KeyManInsur" localSheetId="4">#REF!</definedName>
    <definedName name="PL.KeyManInsur">#REF!</definedName>
    <definedName name="PL.LeaveEncash" localSheetId="12">#REF!</definedName>
    <definedName name="PL.LeaveEncash" localSheetId="11">#REF!</definedName>
    <definedName name="PL.LeaveEncash" localSheetId="17">#REF!</definedName>
    <definedName name="PL.LeaveEncash" localSheetId="4">#REF!</definedName>
    <definedName name="PL.LeaveEncash">#REF!</definedName>
    <definedName name="PL.LeaveTravelBenft" localSheetId="12">#REF!</definedName>
    <definedName name="PL.LeaveTravelBenft" localSheetId="11">#REF!</definedName>
    <definedName name="PL.LeaveTravelBenft" localSheetId="17">#REF!</definedName>
    <definedName name="PL.LeaveTravelBenft" localSheetId="4">#REF!</definedName>
    <definedName name="PL.LeaveTravelBenft">#REF!</definedName>
    <definedName name="PL.LifeInsur" localSheetId="12">#REF!</definedName>
    <definedName name="PL.LifeInsur" localSheetId="11">#REF!</definedName>
    <definedName name="PL.LifeInsur" localSheetId="17">#REF!</definedName>
    <definedName name="PL.LifeInsur" localSheetId="4">#REF!</definedName>
    <definedName name="PL.LifeInsur">#REF!</definedName>
    <definedName name="PL.MedExpReimb" localSheetId="12">#REF!</definedName>
    <definedName name="PL.MedExpReimb" localSheetId="11">#REF!</definedName>
    <definedName name="PL.MedExpReimb" localSheetId="17">#REF!</definedName>
    <definedName name="PL.MedExpReimb" localSheetId="4">#REF!</definedName>
    <definedName name="PL.MedExpReimb">#REF!</definedName>
    <definedName name="PL.MedInsur" localSheetId="12">#REF!</definedName>
    <definedName name="PL.MedInsur" localSheetId="11">#REF!</definedName>
    <definedName name="PL.MedInsur" localSheetId="17">#REF!</definedName>
    <definedName name="PL.MedInsur" localSheetId="4">#REF!</definedName>
    <definedName name="PL.MedInsur">#REF!</definedName>
    <definedName name="PL.MiscOthIncome" localSheetId="12">#REF!</definedName>
    <definedName name="PL.MiscOthIncome" localSheetId="11">#REF!</definedName>
    <definedName name="PL.MiscOthIncome" localSheetId="17">#REF!</definedName>
    <definedName name="PL.MiscOthIncome" localSheetId="4">#REF!</definedName>
    <definedName name="PL.MiscOthIncome">#REF!</definedName>
    <definedName name="PL.NatureOfIncome_a" localSheetId="12">#REF!</definedName>
    <definedName name="PL.NatureOfIncome_a" localSheetId="11">#REF!</definedName>
    <definedName name="PL.NatureOfIncome_a" localSheetId="17">#REF!</definedName>
    <definedName name="PL.NatureOfIncome_a" localSheetId="4">#REF!</definedName>
    <definedName name="PL.NatureOfIncome_a">#REF!</definedName>
    <definedName name="PL.NatureOfIncome_b" localSheetId="12">#REF!</definedName>
    <definedName name="PL.NatureOfIncome_b" localSheetId="11">#REF!</definedName>
    <definedName name="PL.NatureOfIncome_b" localSheetId="17">#REF!</definedName>
    <definedName name="PL.NatureOfIncome_b" localSheetId="4">#REF!</definedName>
    <definedName name="PL.NatureOfIncome_b">#REF!</definedName>
    <definedName name="PL.NatureOfIncome_c" localSheetId="12">#REF!</definedName>
    <definedName name="PL.NatureOfIncome_c" localSheetId="11">#REF!</definedName>
    <definedName name="PL.NatureOfIncome_c" localSheetId="17">#REF!</definedName>
    <definedName name="PL.NatureOfIncome_c" localSheetId="4">#REF!</definedName>
    <definedName name="PL.NatureOfIncome_c">#REF!</definedName>
    <definedName name="PL.NatureOfIncome_d" localSheetId="12">#REF!</definedName>
    <definedName name="PL.NatureOfIncome_d" localSheetId="11">#REF!</definedName>
    <definedName name="PL.NatureOfIncome_d" localSheetId="17">#REF!</definedName>
    <definedName name="PL.NatureOfIncome_d" localSheetId="4">#REF!</definedName>
    <definedName name="PL.NatureOfIncome_d">#REF!</definedName>
    <definedName name="PL.NetProfit" localSheetId="12">#REF!</definedName>
    <definedName name="PL.NetProfit" localSheetId="11">#REF!</definedName>
    <definedName name="PL.NetProfit" localSheetId="17">#REF!</definedName>
    <definedName name="PL.NetProfit" localSheetId="4">#REF!</definedName>
    <definedName name="PL.NetProfit">#REF!</definedName>
    <definedName name="PL.NetProfit_ii" localSheetId="12">#REF!</definedName>
    <definedName name="PL.NetProfit_ii" localSheetId="11">#REF!</definedName>
    <definedName name="PL.NetProfit_ii" localSheetId="17">#REF!</definedName>
    <definedName name="PL.NetProfit_ii" localSheetId="4">#REF!</definedName>
    <definedName name="PL.NetProfit_ii">#REF!</definedName>
    <definedName name="PL.OpeningStock" localSheetId="12">#REF!</definedName>
    <definedName name="PL.OpeningStock" localSheetId="11">#REF!</definedName>
    <definedName name="PL.OpeningStock" localSheetId="17">#REF!</definedName>
    <definedName name="PL.OpeningStock" localSheetId="4">#REF!</definedName>
    <definedName name="PL.OpeningStock">#REF!</definedName>
    <definedName name="PL.OperatingRevenueAmt_a" localSheetId="12">#REF!</definedName>
    <definedName name="PL.OperatingRevenueAmt_a" localSheetId="11">#REF!</definedName>
    <definedName name="PL.OperatingRevenueAmt_a" localSheetId="17">#REF!</definedName>
    <definedName name="PL.OperatingRevenueAmt_a" localSheetId="4">#REF!</definedName>
    <definedName name="PL.OperatingRevenueAmt_a">#REF!</definedName>
    <definedName name="PL.OperatingRevenueAmt_b" localSheetId="12">#REF!</definedName>
    <definedName name="PL.OperatingRevenueAmt_b" localSheetId="11">#REF!</definedName>
    <definedName name="PL.OperatingRevenueAmt_b" localSheetId="17">#REF!</definedName>
    <definedName name="PL.OperatingRevenueAmt_b" localSheetId="4">#REF!</definedName>
    <definedName name="PL.OperatingRevenueAmt_b">#REF!</definedName>
    <definedName name="PL.OperatingRevenueAmt_c" localSheetId="12">#REF!</definedName>
    <definedName name="PL.OperatingRevenueAmt_c" localSheetId="11">#REF!</definedName>
    <definedName name="PL.OperatingRevenueAmt_c" localSheetId="17">#REF!</definedName>
    <definedName name="PL.OperatingRevenueAmt_c" localSheetId="4">#REF!</definedName>
    <definedName name="PL.OperatingRevenueAmt_c">#REF!</definedName>
    <definedName name="PL.OperatingRevenueAmt_d" localSheetId="12">#REF!</definedName>
    <definedName name="PL.OperatingRevenueAmt_d" localSheetId="11">#REF!</definedName>
    <definedName name="PL.OperatingRevenueAmt_d" localSheetId="17">#REF!</definedName>
    <definedName name="PL.OperatingRevenueAmt_d" localSheetId="4">#REF!</definedName>
    <definedName name="PL.OperatingRevenueAmt_d">#REF!</definedName>
    <definedName name="PL.OperatingRevenueName_a" localSheetId="12">#REF!</definedName>
    <definedName name="PL.OperatingRevenueName_a" localSheetId="11">#REF!</definedName>
    <definedName name="PL.OperatingRevenueName_a" localSheetId="17">#REF!</definedName>
    <definedName name="PL.OperatingRevenueName_a" localSheetId="4">#REF!</definedName>
    <definedName name="PL.OperatingRevenueName_a">#REF!</definedName>
    <definedName name="PL.OperatingRevenueName_b" localSheetId="12">#REF!</definedName>
    <definedName name="PL.OperatingRevenueName_b" localSheetId="11">#REF!</definedName>
    <definedName name="PL.OperatingRevenueName_b" localSheetId="17">#REF!</definedName>
    <definedName name="PL.OperatingRevenueName_b" localSheetId="4">#REF!</definedName>
    <definedName name="PL.OperatingRevenueName_b">#REF!</definedName>
    <definedName name="PL.OperatingRevenueName_c" localSheetId="12">#REF!</definedName>
    <definedName name="PL.OperatingRevenueName_c" localSheetId="11">#REF!</definedName>
    <definedName name="PL.OperatingRevenueName_c" localSheetId="17">#REF!</definedName>
    <definedName name="PL.OperatingRevenueName_c" localSheetId="4">#REF!</definedName>
    <definedName name="PL.OperatingRevenueName_c">#REF!</definedName>
    <definedName name="PL.OperatingRevenueName_d" localSheetId="12">#REF!</definedName>
    <definedName name="PL.OperatingRevenueName_d" localSheetId="11">#REF!</definedName>
    <definedName name="PL.OperatingRevenueName_d" localSheetId="17">#REF!</definedName>
    <definedName name="PL.OperatingRevenueName_d" localSheetId="4">#REF!</definedName>
    <definedName name="PL.OperatingRevenueName_d">#REF!</definedName>
    <definedName name="PL.OperatingRevenueTotAmt" localSheetId="12">#REF!</definedName>
    <definedName name="PL.OperatingRevenueTotAmt" localSheetId="11">#REF!</definedName>
    <definedName name="PL.OperatingRevenueTotAmt" localSheetId="17">#REF!</definedName>
    <definedName name="PL.OperatingRevenueTotAmt" localSheetId="4">#REF!</definedName>
    <definedName name="PL.OperatingRevenueTotAmt">#REF!</definedName>
    <definedName name="PL.OthEmpBenftExpdr" localSheetId="12">#REF!</definedName>
    <definedName name="PL.OthEmpBenftExpdr" localSheetId="11">#REF!</definedName>
    <definedName name="PL.OthEmpBenftExpdr" localSheetId="17">#REF!</definedName>
    <definedName name="PL.OthEmpBenftExpdr" localSheetId="4">#REF!</definedName>
    <definedName name="PL.OthEmpBenftExpdr">#REF!</definedName>
    <definedName name="PL.OtherExpenses" localSheetId="12">#REF!</definedName>
    <definedName name="PL.OtherExpenses" localSheetId="11">#REF!</definedName>
    <definedName name="PL.OtherExpenses" localSheetId="17">#REF!</definedName>
    <definedName name="PL.OtherExpenses" localSheetId="4">#REF!</definedName>
    <definedName name="PL.OtherExpenses">#REF!</definedName>
    <definedName name="PL.OthersAmtLt1Lakh" localSheetId="12">#REF!</definedName>
    <definedName name="PL.OthersAmtLt1Lakh" localSheetId="11">#REF!</definedName>
    <definedName name="PL.OthersAmtLt1Lakh" localSheetId="17">#REF!</definedName>
    <definedName name="PL.OthersAmtLt1Lakh" localSheetId="4">#REF!</definedName>
    <definedName name="PL.OthersAmtLt1Lakh">#REF!</definedName>
    <definedName name="PL.OthersWherePANNotAvlble" localSheetId="12">#REF!</definedName>
    <definedName name="PL.OthersWherePANNotAvlble" localSheetId="11">#REF!</definedName>
    <definedName name="PL.OthersWherePANNotAvlble" localSheetId="17">#REF!</definedName>
    <definedName name="PL.OthersWherePANNotAvlble" localSheetId="4">#REF!</definedName>
    <definedName name="PL.OthersWherePANNotAvlble">#REF!</definedName>
    <definedName name="PL.OthInsur" localSheetId="12">#REF!</definedName>
    <definedName name="PL.OthInsur" localSheetId="11">#REF!</definedName>
    <definedName name="PL.OthInsur" localSheetId="17">#REF!</definedName>
    <definedName name="PL.OthInsur" localSheetId="4">#REF!</definedName>
    <definedName name="PL.OthInsur">#REF!</definedName>
    <definedName name="PL.OthProvisionsExpdr" localSheetId="12">#REF!</definedName>
    <definedName name="PL.OthProvisionsExpdr" localSheetId="11">#REF!</definedName>
    <definedName name="PL.OthProvisionsExpdr" localSheetId="17">#REF!</definedName>
    <definedName name="PL.OthProvisionsExpdr" localSheetId="4">#REF!</definedName>
    <definedName name="PL.OthProvisionsExpdr">#REF!</definedName>
    <definedName name="PL.PartnerAccBalTrf" localSheetId="12">#REF!</definedName>
    <definedName name="PL.PartnerAccBalTrf" localSheetId="11">#REF!</definedName>
    <definedName name="PL.PartnerAccBalTrf" localSheetId="17">#REF!</definedName>
    <definedName name="PL.PartnerAccBalTrf" localSheetId="4">#REF!</definedName>
    <definedName name="PL.PartnerAccBalTrf">#REF!</definedName>
    <definedName name="PL.PBIDTA" localSheetId="12">#REF!</definedName>
    <definedName name="PL.PBIDTA" localSheetId="11">#REF!</definedName>
    <definedName name="PL.PBIDTA" localSheetId="17">#REF!</definedName>
    <definedName name="PL.PBIDTA" localSheetId="4">#REF!</definedName>
    <definedName name="PL.PBIDTA">#REF!</definedName>
    <definedName name="PL.PBT" localSheetId="12">#REF!</definedName>
    <definedName name="PL.PBT" localSheetId="11">#REF!</definedName>
    <definedName name="PL.PBT" localSheetId="17">#REF!</definedName>
    <definedName name="PL.PBT" localSheetId="4">#REF!</definedName>
    <definedName name="PL.PBT">#REF!</definedName>
    <definedName name="PL.PowerFuel" localSheetId="12">#REF!</definedName>
    <definedName name="PL.PowerFuel" localSheetId="11">#REF!</definedName>
    <definedName name="PL.PowerFuel" localSheetId="17">#REF!</definedName>
    <definedName name="PL.PowerFuel" localSheetId="4">#REF!</definedName>
    <definedName name="PL.PowerFuel">#REF!</definedName>
    <definedName name="PL.ProfitAfterTax" localSheetId="12">#REF!</definedName>
    <definedName name="PL.ProfitAfterTax" localSheetId="11">#REF!</definedName>
    <definedName name="PL.ProfitAfterTax" localSheetId="17">#REF!</definedName>
    <definedName name="PL.ProfitAfterTax" localSheetId="4">#REF!</definedName>
    <definedName name="PL.ProfitAfterTax">#REF!</definedName>
    <definedName name="PL.ProfitOnAgriIncome" localSheetId="12">#REF!</definedName>
    <definedName name="PL.ProfitOnAgriIncome" localSheetId="11">#REF!</definedName>
    <definedName name="PL.ProfitOnAgriIncome" localSheetId="17">#REF!</definedName>
    <definedName name="PL.ProfitOnAgriIncome" localSheetId="4">#REF!</definedName>
    <definedName name="PL.ProfitOnAgriIncome">#REF!</definedName>
    <definedName name="PL.ProfitOnCurrFluct" localSheetId="12">#REF!</definedName>
    <definedName name="PL.ProfitOnCurrFluct" localSheetId="11">#REF!</definedName>
    <definedName name="PL.ProfitOnCurrFluct" localSheetId="17">#REF!</definedName>
    <definedName name="PL.ProfitOnCurrFluct" localSheetId="4">#REF!</definedName>
    <definedName name="PL.ProfitOnCurrFluct">#REF!</definedName>
    <definedName name="PL.ProfitOnInvChrSTT" localSheetId="12">#REF!</definedName>
    <definedName name="PL.ProfitOnInvChrSTT" localSheetId="11">#REF!</definedName>
    <definedName name="PL.ProfitOnInvChrSTT" localSheetId="17">#REF!</definedName>
    <definedName name="PL.ProfitOnInvChrSTT" localSheetId="4">#REF!</definedName>
    <definedName name="PL.ProfitOnInvChrSTT">#REF!</definedName>
    <definedName name="PL.ProfitOnOthInv" localSheetId="12">#REF!</definedName>
    <definedName name="PL.ProfitOnOthInv" localSheetId="11">#REF!</definedName>
    <definedName name="PL.ProfitOnOthInv" localSheetId="17">#REF!</definedName>
    <definedName name="PL.ProfitOnOthInv" localSheetId="4">#REF!</definedName>
    <definedName name="PL.ProfitOnOthInv">#REF!</definedName>
    <definedName name="PL.ProfitOnSaleFixedAsset" localSheetId="12">#REF!</definedName>
    <definedName name="PL.ProfitOnSaleFixedAsset" localSheetId="11">#REF!</definedName>
    <definedName name="PL.ProfitOnSaleFixedAsset" localSheetId="17">#REF!</definedName>
    <definedName name="PL.ProfitOnSaleFixedAsset" localSheetId="4">#REF!</definedName>
    <definedName name="PL.ProfitOnSaleFixedAsset">#REF!</definedName>
    <definedName name="PL.ProvDefTax" localSheetId="12">#REF!</definedName>
    <definedName name="PL.ProvDefTax" localSheetId="11">#REF!</definedName>
    <definedName name="PL.ProvDefTax" localSheetId="17">#REF!</definedName>
    <definedName name="PL.ProvDefTax" localSheetId="4">#REF!</definedName>
    <definedName name="PL.ProvDefTax">#REF!</definedName>
    <definedName name="PL.ProvForBadDoubtDebt" localSheetId="12">#REF!</definedName>
    <definedName name="PL.ProvForBadDoubtDebt" localSheetId="11">#REF!</definedName>
    <definedName name="PL.ProvForBadDoubtDebt" localSheetId="17">#REF!</definedName>
    <definedName name="PL.ProvForBadDoubtDebt" localSheetId="4">#REF!</definedName>
    <definedName name="PL.ProvForBadDoubtDebt">#REF!</definedName>
    <definedName name="PL.ProvForCurrTax" localSheetId="12">#REF!</definedName>
    <definedName name="PL.ProvForCurrTax" localSheetId="11">#REF!</definedName>
    <definedName name="PL.ProvForCurrTax" localSheetId="17">#REF!</definedName>
    <definedName name="PL.ProvForCurrTax" localSheetId="4">#REF!</definedName>
    <definedName name="PL.ProvForCurrTax">#REF!</definedName>
    <definedName name="PL.Purchases" localSheetId="12">#REF!</definedName>
    <definedName name="PL.Purchases" localSheetId="11">#REF!</definedName>
    <definedName name="PL.Purchases" localSheetId="17">#REF!</definedName>
    <definedName name="PL.Purchases" localSheetId="4">#REF!</definedName>
    <definedName name="PL.Purchases">#REF!</definedName>
    <definedName name="PL.RentExpdr" localSheetId="12">#REF!</definedName>
    <definedName name="PL.RentExpdr" localSheetId="11">#REF!</definedName>
    <definedName name="PL.RentExpdr" localSheetId="17">#REF!</definedName>
    <definedName name="PL.RentExpdr" localSheetId="4">#REF!</definedName>
    <definedName name="PL.RentExpdr">#REF!</definedName>
    <definedName name="PL.RentInc" localSheetId="12">#REF!</definedName>
    <definedName name="PL.RentInc" localSheetId="11">#REF!</definedName>
    <definedName name="PL.RentInc" localSheetId="17">#REF!</definedName>
    <definedName name="PL.RentInc" localSheetId="4">#REF!</definedName>
    <definedName name="PL.RentInc">#REF!</definedName>
    <definedName name="PL.RepairMach" localSheetId="12">#REF!</definedName>
    <definedName name="PL.RepairMach" localSheetId="11">#REF!</definedName>
    <definedName name="PL.RepairMach" localSheetId="17">#REF!</definedName>
    <definedName name="PL.RepairMach" localSheetId="4">#REF!</definedName>
    <definedName name="PL.RepairMach">#REF!</definedName>
    <definedName name="PL.RepairsBldg" localSheetId="12">#REF!</definedName>
    <definedName name="PL.RepairsBldg" localSheetId="11">#REF!</definedName>
    <definedName name="PL.RepairsBldg" localSheetId="17">#REF!</definedName>
    <definedName name="PL.RepairsBldg" localSheetId="4">#REF!</definedName>
    <definedName name="PL.RepairsBldg">#REF!</definedName>
    <definedName name="PL.SaleOfGoods" localSheetId="12">#REF!</definedName>
    <definedName name="PL.SaleOfGoods" localSheetId="11">#REF!</definedName>
    <definedName name="PL.SaleOfGoods" localSheetId="17">#REF!</definedName>
    <definedName name="PL.SaleOfGoods" localSheetId="4">#REF!</definedName>
    <definedName name="PL.SaleOfGoods">#REF!</definedName>
    <definedName name="PL.SaleOfServices" localSheetId="12">#REF!</definedName>
    <definedName name="PL.SaleOfServices" localSheetId="11">#REF!</definedName>
    <definedName name="PL.SaleOfServices" localSheetId="17">#REF!</definedName>
    <definedName name="PL.SaleOfServices" localSheetId="4">#REF!</definedName>
    <definedName name="PL.SaleOfServices">#REF!</definedName>
    <definedName name="PL.SalePromoExp" localSheetId="12">#REF!</definedName>
    <definedName name="PL.SalePromoExp" localSheetId="11">#REF!</definedName>
    <definedName name="PL.SalePromoExp" localSheetId="17">#REF!</definedName>
    <definedName name="PL.SalePromoExp" localSheetId="4">#REF!</definedName>
    <definedName name="PL.SalePromoExp">#REF!</definedName>
    <definedName name="PL.SalsWages" localSheetId="12">#REF!</definedName>
    <definedName name="PL.SalsWages" localSheetId="11">#REF!</definedName>
    <definedName name="PL.SalsWages" localSheetId="17">#REF!</definedName>
    <definedName name="PL.SalsWages" localSheetId="4">#REF!</definedName>
    <definedName name="PL.SalsWages">#REF!</definedName>
    <definedName name="PL.Scholarship" localSheetId="12">#REF!</definedName>
    <definedName name="PL.Scholarship" localSheetId="11">#REF!</definedName>
    <definedName name="PL.Scholarship" localSheetId="17">#REF!</definedName>
    <definedName name="PL.Scholarship" localSheetId="4">#REF!</definedName>
    <definedName name="PL.Scholarship">#REF!</definedName>
    <definedName name="PL.StaffWelfareExp" localSheetId="12">#REF!</definedName>
    <definedName name="PL.StaffWelfareExp" localSheetId="11">#REF!</definedName>
    <definedName name="PL.StaffWelfareExp" localSheetId="17">#REF!</definedName>
    <definedName name="PL.StaffWelfareExp" localSheetId="4">#REF!</definedName>
    <definedName name="PL.StaffWelfareExp">#REF!</definedName>
    <definedName name="PL.TelephoneExp" localSheetId="12">#REF!</definedName>
    <definedName name="PL.TelephoneExp" localSheetId="11">#REF!</definedName>
    <definedName name="PL.TelephoneExp" localSheetId="17">#REF!</definedName>
    <definedName name="PL.TelephoneExp" localSheetId="4">#REF!</definedName>
    <definedName name="PL.TelephoneExp">#REF!</definedName>
    <definedName name="PL.TotalNAC" localSheetId="12">#REF!</definedName>
    <definedName name="PL.TotalNAC" localSheetId="11">#REF!</definedName>
    <definedName name="PL.TotalNAC" localSheetId="17">#REF!</definedName>
    <definedName name="PL.TotalNAC" localSheetId="4">#REF!</definedName>
    <definedName name="PL.TotalNAC">#REF!</definedName>
    <definedName name="PL.TotCreditsToPL" localSheetId="12">#REF!</definedName>
    <definedName name="PL.TotCreditsToPL" localSheetId="11">#REF!</definedName>
    <definedName name="PL.TotCreditsToPL" localSheetId="17">#REF!</definedName>
    <definedName name="PL.TotCreditsToPL" localSheetId="4">#REF!</definedName>
    <definedName name="PL.TotCreditsToPL">#REF!</definedName>
    <definedName name="PL.TotEmployeeComp" localSheetId="12">#REF!</definedName>
    <definedName name="PL.TotEmployeeComp" localSheetId="11">#REF!</definedName>
    <definedName name="PL.TotEmployeeComp" localSheetId="17">#REF!</definedName>
    <definedName name="PL.TotEmployeeComp" localSheetId="4">#REF!</definedName>
    <definedName name="PL.TotEmployeeComp">#REF!</definedName>
    <definedName name="PL.TotInsurances" localSheetId="12">#REF!</definedName>
    <definedName name="PL.TotInsurances" localSheetId="11">#REF!</definedName>
    <definedName name="PL.TotInsurances" localSheetId="17">#REF!</definedName>
    <definedName name="PL.TotInsurances" localSheetId="4">#REF!</definedName>
    <definedName name="PL.TotInsurances">#REF!</definedName>
    <definedName name="PL.TotOthIncome" localSheetId="12">#REF!</definedName>
    <definedName name="PL.TotOthIncome" localSheetId="11">#REF!</definedName>
    <definedName name="PL.TotOthIncome" localSheetId="17">#REF!</definedName>
    <definedName name="PL.TotOthIncome" localSheetId="4">#REF!</definedName>
    <definedName name="PL.TotOthIncome">#REF!</definedName>
    <definedName name="PL.TotRevenueFrmOperations" localSheetId="12">#REF!</definedName>
    <definedName name="PL.TotRevenueFrmOperations" localSheetId="11">#REF!</definedName>
    <definedName name="PL.TotRevenueFrmOperations" localSheetId="17">#REF!</definedName>
    <definedName name="PL.TotRevenueFrmOperations" localSheetId="4">#REF!</definedName>
    <definedName name="PL.TotRevenueFrmOperations">#REF!</definedName>
    <definedName name="PL.TravelExp" localSheetId="12">#REF!</definedName>
    <definedName name="PL.TravelExp" localSheetId="11">#REF!</definedName>
    <definedName name="PL.TravelExp" localSheetId="17">#REF!</definedName>
    <definedName name="PL.TravelExp" localSheetId="4">#REF!</definedName>
    <definedName name="PL.TravelExp">#REF!</definedName>
    <definedName name="PL.TrfToReserves" localSheetId="12">#REF!</definedName>
    <definedName name="PL.TrfToReserves" localSheetId="11">#REF!</definedName>
    <definedName name="PL.TrfToReserves" localSheetId="17">#REF!</definedName>
    <definedName name="PL.TrfToReserves" localSheetId="4">#REF!</definedName>
    <definedName name="PL.TrfToReserves">#REF!</definedName>
    <definedName name="PLBD.Amount" localSheetId="12">#REF!</definedName>
    <definedName name="PLBD.Amount" localSheetId="11">#REF!</definedName>
    <definedName name="PLBD.Amount" localSheetId="17">#REF!</definedName>
    <definedName name="PLBD.Amount" localSheetId="4">#REF!</definedName>
    <definedName name="PLBD.Amount">#REF!</definedName>
    <definedName name="PLBD.Amount_a" localSheetId="12">#REF!</definedName>
    <definedName name="PLBD.Amount_a" localSheetId="11">#REF!</definedName>
    <definedName name="PLBD.Amount_a" localSheetId="17">#REF!</definedName>
    <definedName name="PLBD.Amount_a" localSheetId="4">#REF!</definedName>
    <definedName name="PLBD.Amount_a">#REF!</definedName>
    <definedName name="PLBD.Amount_b" localSheetId="12">#REF!</definedName>
    <definedName name="PLBD.Amount_b" localSheetId="11">#REF!</definedName>
    <definedName name="PLBD.Amount_b" localSheetId="17">#REF!</definedName>
    <definedName name="PLBD.Amount_b" localSheetId="4">#REF!</definedName>
    <definedName name="PLBD.Amount_b">#REF!</definedName>
    <definedName name="PLBD.Amount_c" localSheetId="12">#REF!</definedName>
    <definedName name="PLBD.Amount_c" localSheetId="11">#REF!</definedName>
    <definedName name="PLBD.Amount_c" localSheetId="17">#REF!</definedName>
    <definedName name="PLBD.Amount_c" localSheetId="4">#REF!</definedName>
    <definedName name="PLBD.Amount_c">#REF!</definedName>
    <definedName name="PLBD.Amount_d" localSheetId="12">#REF!</definedName>
    <definedName name="PLBD.Amount_d" localSheetId="11">#REF!</definedName>
    <definedName name="PLBD.Amount_d" localSheetId="17">#REF!</definedName>
    <definedName name="PLBD.Amount_d" localSheetId="4">#REF!</definedName>
    <definedName name="PLBD.Amount_d">#REF!</definedName>
    <definedName name="PLBD.Amount_e" localSheetId="12">#REF!</definedName>
    <definedName name="PLBD.Amount_e" localSheetId="11">#REF!</definedName>
    <definedName name="PLBD.Amount_e" localSheetId="17">#REF!</definedName>
    <definedName name="PLBD.Amount_e" localSheetId="4">#REF!</definedName>
    <definedName name="PLBD.Amount_e">#REF!</definedName>
    <definedName name="PLBD.PAN" localSheetId="12">#REF!</definedName>
    <definedName name="PLBD.PAN" localSheetId="11">#REF!</definedName>
    <definedName name="PLBD.PAN" localSheetId="17">#REF!</definedName>
    <definedName name="PLBD.PAN" localSheetId="4">#REF!</definedName>
    <definedName name="PLBD.PAN">#REF!</definedName>
    <definedName name="PLBD.PAN_a" localSheetId="12">#REF!</definedName>
    <definedName name="PLBD.PAN_a" localSheetId="11">#REF!</definedName>
    <definedName name="PLBD.PAN_a" localSheetId="17">#REF!</definedName>
    <definedName name="PLBD.PAN_a" localSheetId="4">#REF!</definedName>
    <definedName name="PLBD.PAN_a">#REF!</definedName>
    <definedName name="PLBD.PAN_b" localSheetId="12">#REF!</definedName>
    <definedName name="PLBD.PAN_b" localSheetId="11">#REF!</definedName>
    <definedName name="PLBD.PAN_b" localSheetId="17">#REF!</definedName>
    <definedName name="PLBD.PAN_b" localSheetId="4">#REF!</definedName>
    <definedName name="PLBD.PAN_b">#REF!</definedName>
    <definedName name="PLBD.PAN_c" localSheetId="12">#REF!</definedName>
    <definedName name="PLBD.PAN_c" localSheetId="11">#REF!</definedName>
    <definedName name="PLBD.PAN_c" localSheetId="17">#REF!</definedName>
    <definedName name="PLBD.PAN_c" localSheetId="4">#REF!</definedName>
    <definedName name="PLBD.PAN_c">#REF!</definedName>
    <definedName name="PLBD.PAN_d" localSheetId="12">#REF!</definedName>
    <definedName name="PLBD.PAN_d" localSheetId="11">#REF!</definedName>
    <definedName name="PLBD.PAN_d" localSheetId="17">#REF!</definedName>
    <definedName name="PLBD.PAN_d" localSheetId="4">#REF!</definedName>
    <definedName name="PLBD.PAN_d">#REF!</definedName>
    <definedName name="PLBD.PAN_e" localSheetId="12">#REF!</definedName>
    <definedName name="PLBD.PAN_e" localSheetId="11">#REF!</definedName>
    <definedName name="PLBD.PAN_e" localSheetId="17">#REF!</definedName>
    <definedName name="PLBD.PAN_e" localSheetId="4">#REF!</definedName>
    <definedName name="PLBD.PAN_e">#REF!</definedName>
    <definedName name="PLCE.NonResOtherCompany" localSheetId="12">#REF!</definedName>
    <definedName name="PLCE.NonResOtherCompany" localSheetId="11">#REF!</definedName>
    <definedName name="PLCE.NonResOtherCompany" localSheetId="17">#REF!</definedName>
    <definedName name="PLCE.NonResOtherCompany" localSheetId="4">#REF!</definedName>
    <definedName name="PLCE.NonResOtherCompany">#REF!</definedName>
    <definedName name="PLCE.Others" localSheetId="12">#REF!</definedName>
    <definedName name="PLCE.Others" localSheetId="11">#REF!</definedName>
    <definedName name="PLCE.Others" localSheetId="17">#REF!</definedName>
    <definedName name="PLCE.Others" localSheetId="4">#REF!</definedName>
    <definedName name="PLCE.Others">#REF!</definedName>
    <definedName name="PLCrEx.OthDutyTaxCess" localSheetId="12">#REF!</definedName>
    <definedName name="PLCrEx.OthDutyTaxCess" localSheetId="11">#REF!</definedName>
    <definedName name="PLCrEx.OthDutyTaxCess" localSheetId="17">#REF!</definedName>
    <definedName name="PLCrEx.OthDutyTaxCess" localSheetId="4">#REF!</definedName>
    <definedName name="PLCrEx.OthDutyTaxCess">#REF!</definedName>
    <definedName name="PLCrEx.ServiceTax" localSheetId="12">#REF!</definedName>
    <definedName name="PLCrEx.ServiceTax" localSheetId="11">#REF!</definedName>
    <definedName name="PLCrEx.ServiceTax" localSheetId="17">#REF!</definedName>
    <definedName name="PLCrEx.ServiceTax" localSheetId="4">#REF!</definedName>
    <definedName name="PLCrEx.ServiceTax">#REF!</definedName>
    <definedName name="PLCrEx.TotExciseCustomsVAT" localSheetId="12">#REF!</definedName>
    <definedName name="PLCrEx.TotExciseCustomsVAT" localSheetId="11">#REF!</definedName>
    <definedName name="PLCrEx.TotExciseCustomsVAT" localSheetId="17">#REF!</definedName>
    <definedName name="PLCrEx.TotExciseCustomsVAT" localSheetId="4">#REF!</definedName>
    <definedName name="PLCrEx.TotExciseCustomsVAT">#REF!</definedName>
    <definedName name="PLCrEx.UnionExciseDuty" localSheetId="12">#REF!</definedName>
    <definedName name="PLCrEx.UnionExciseDuty" localSheetId="11">#REF!</definedName>
    <definedName name="PLCrEx.UnionExciseDuty" localSheetId="17">#REF!</definedName>
    <definedName name="PLCrEx.UnionExciseDuty" localSheetId="4">#REF!</definedName>
    <definedName name="PLCrEx.UnionExciseDuty">#REF!</definedName>
    <definedName name="PLCrEx.VATorSaleTax" localSheetId="12">#REF!</definedName>
    <definedName name="PLCrEx.VATorSaleTax" localSheetId="11">#REF!</definedName>
    <definedName name="PLCrEx.VATorSaleTax" localSheetId="17">#REF!</definedName>
    <definedName name="PLCrEx.VATorSaleTax" localSheetId="4">#REF!</definedName>
    <definedName name="PLCrEx.VATorSaleTax">#REF!</definedName>
    <definedName name="PLCS.FinishedGoods" localSheetId="12">#REF!</definedName>
    <definedName name="PLCS.FinishedGoods" localSheetId="11">#REF!</definedName>
    <definedName name="PLCS.FinishedGoods" localSheetId="17">#REF!</definedName>
    <definedName name="PLCS.FinishedGoods" localSheetId="4">#REF!</definedName>
    <definedName name="PLCS.FinishedGoods">#REF!</definedName>
    <definedName name="PLCS.RawMaterial" localSheetId="12">#REF!</definedName>
    <definedName name="PLCS.RawMaterial" localSheetId="11">#REF!</definedName>
    <definedName name="PLCS.RawMaterial" localSheetId="17">#REF!</definedName>
    <definedName name="PLCS.RawMaterial" localSheetId="4">#REF!</definedName>
    <definedName name="PLCS.RawMaterial">#REF!</definedName>
    <definedName name="PLCS.TotIncome" localSheetId="12">#REF!</definedName>
    <definedName name="PLCS.TotIncome" localSheetId="11">#REF!</definedName>
    <definedName name="PLCS.TotIncome" localSheetId="17">#REF!</definedName>
    <definedName name="PLCS.TotIncome" localSheetId="4">#REF!</definedName>
    <definedName name="PLCS.TotIncome">#REF!</definedName>
    <definedName name="PLCS.WorkInProgress" localSheetId="12">#REF!</definedName>
    <definedName name="PLCS.WorkInProgress" localSheetId="11">#REF!</definedName>
    <definedName name="PLCS.WorkInProgress" localSheetId="17">#REF!</definedName>
    <definedName name="PLCS.WorkInProgress" localSheetId="4">#REF!</definedName>
    <definedName name="PLCS.WorkInProgress">#REF!</definedName>
    <definedName name="PLDutiEx.CounterVailDuty" localSheetId="12">#REF!</definedName>
    <definedName name="PLDutiEx.CounterVailDuty" localSheetId="11">#REF!</definedName>
    <definedName name="PLDutiEx.CounterVailDuty" localSheetId="17">#REF!</definedName>
    <definedName name="PLDutiEx.CounterVailDuty" localSheetId="4">#REF!</definedName>
    <definedName name="PLDutiEx.CounterVailDuty">#REF!</definedName>
    <definedName name="PLDutiEx.CustomDuty" localSheetId="12">#REF!</definedName>
    <definedName name="PLDutiEx.CustomDuty" localSheetId="11">#REF!</definedName>
    <definedName name="PLDutiEx.CustomDuty" localSheetId="17">#REF!</definedName>
    <definedName name="PLDutiEx.CustomDuty" localSheetId="4">#REF!</definedName>
    <definedName name="PLDutiEx.CustomDuty">#REF!</definedName>
    <definedName name="PLDutiEx.OthDutyTaxCess" localSheetId="12">#REF!</definedName>
    <definedName name="PLDutiEx.OthDutyTaxCess" localSheetId="11">#REF!</definedName>
    <definedName name="PLDutiEx.OthDutyTaxCess" localSheetId="17">#REF!</definedName>
    <definedName name="PLDutiEx.OthDutyTaxCess" localSheetId="4">#REF!</definedName>
    <definedName name="PLDutiEx.OthDutyTaxCess">#REF!</definedName>
    <definedName name="PLDutiEx.ServiceTax" localSheetId="12">#REF!</definedName>
    <definedName name="PLDutiEx.ServiceTax" localSheetId="11">#REF!</definedName>
    <definedName name="PLDutiEx.ServiceTax" localSheetId="17">#REF!</definedName>
    <definedName name="PLDutiEx.ServiceTax" localSheetId="4">#REF!</definedName>
    <definedName name="PLDutiEx.ServiceTax">#REF!</definedName>
    <definedName name="PLDutiEx.SplAddDuty" localSheetId="12">#REF!</definedName>
    <definedName name="PLDutiEx.SplAddDuty" localSheetId="11">#REF!</definedName>
    <definedName name="PLDutiEx.SplAddDuty" localSheetId="17">#REF!</definedName>
    <definedName name="PLDutiEx.SplAddDuty" localSheetId="4">#REF!</definedName>
    <definedName name="PLDutiEx.SplAddDuty">#REF!</definedName>
    <definedName name="PLDutiEx.TotExciseCustomsVAT" localSheetId="12">#REF!</definedName>
    <definedName name="PLDutiEx.TotExciseCustomsVAT" localSheetId="11">#REF!</definedName>
    <definedName name="PLDutiEx.TotExciseCustomsVAT" localSheetId="17">#REF!</definedName>
    <definedName name="PLDutiEx.TotExciseCustomsVAT" localSheetId="4">#REF!</definedName>
    <definedName name="PLDutiEx.TotExciseCustomsVAT">#REF!</definedName>
    <definedName name="PLDutiEx.UnionExciseDuty" localSheetId="12">#REF!</definedName>
    <definedName name="PLDutiEx.UnionExciseDuty" localSheetId="11">#REF!</definedName>
    <definedName name="PLDutiEx.UnionExciseDuty" localSheetId="17">#REF!</definedName>
    <definedName name="PLDutiEx.UnionExciseDuty" localSheetId="4">#REF!</definedName>
    <definedName name="PLDutiEx.UnionExciseDuty">#REF!</definedName>
    <definedName name="PLDutiEx.VATorSaleTax" localSheetId="12">#REF!</definedName>
    <definedName name="PLDutiEx.VATorSaleTax" localSheetId="11">#REF!</definedName>
    <definedName name="PLDutiEx.VATorSaleTax" localSheetId="17">#REF!</definedName>
    <definedName name="PLDutiEx.VATorSaleTax" localSheetId="4">#REF!</definedName>
    <definedName name="PLDutiEx.VATorSaleTax">#REF!</definedName>
    <definedName name="PLI.NonResOtherCompany" localSheetId="12">#REF!</definedName>
    <definedName name="PLI.NonResOtherCompany" localSheetId="11">#REF!</definedName>
    <definedName name="PLI.NonResOtherCompany" localSheetId="17">#REF!</definedName>
    <definedName name="PLI.NonResOtherCompany" localSheetId="4">#REF!</definedName>
    <definedName name="PLI.NonResOtherCompany">#REF!</definedName>
    <definedName name="PLI.Others" localSheetId="12">#REF!</definedName>
    <definedName name="PLI.Others" localSheetId="11">#REF!</definedName>
    <definedName name="PLI.Others" localSheetId="17">#REF!</definedName>
    <definedName name="PLI.Others" localSheetId="4">#REF!</definedName>
    <definedName name="PLI.Others">#REF!</definedName>
    <definedName name="PLOE.ExpenseAmt_a" localSheetId="12">#REF!</definedName>
    <definedName name="PLOE.ExpenseAmt_a" localSheetId="11">#REF!</definedName>
    <definedName name="PLOE.ExpenseAmt_a" localSheetId="17">#REF!</definedName>
    <definedName name="PLOE.ExpenseAmt_a" localSheetId="4">#REF!</definedName>
    <definedName name="PLOE.ExpenseAmt_a">#REF!</definedName>
    <definedName name="PLOE.ExpenseAmt_b" localSheetId="12">#REF!</definedName>
    <definedName name="PLOE.ExpenseAmt_b" localSheetId="11">#REF!</definedName>
    <definedName name="PLOE.ExpenseAmt_b" localSheetId="17">#REF!</definedName>
    <definedName name="PLOE.ExpenseAmt_b" localSheetId="4">#REF!</definedName>
    <definedName name="PLOE.ExpenseAmt_b">#REF!</definedName>
    <definedName name="PLOE.ExpenseAmt_c" localSheetId="12">#REF!</definedName>
    <definedName name="PLOE.ExpenseAmt_c" localSheetId="11">#REF!</definedName>
    <definedName name="PLOE.ExpenseAmt_c" localSheetId="17">#REF!</definedName>
    <definedName name="PLOE.ExpenseAmt_c" localSheetId="4">#REF!</definedName>
    <definedName name="PLOE.ExpenseAmt_c">#REF!</definedName>
    <definedName name="PLOE.ExpenseAmt_d" localSheetId="12">#REF!</definedName>
    <definedName name="PLOE.ExpenseAmt_d" localSheetId="11">#REF!</definedName>
    <definedName name="PLOE.ExpenseAmt_d" localSheetId="17">#REF!</definedName>
    <definedName name="PLOE.ExpenseAmt_d" localSheetId="4">#REF!</definedName>
    <definedName name="PLOE.ExpenseAmt_d">#REF!</definedName>
    <definedName name="PLOE.ExpenseNature_a" localSheetId="12">#REF!</definedName>
    <definedName name="PLOE.ExpenseNature_a" localSheetId="11">#REF!</definedName>
    <definedName name="PLOE.ExpenseNature_a" localSheetId="17">#REF!</definedName>
    <definedName name="PLOE.ExpenseNature_a" localSheetId="4">#REF!</definedName>
    <definedName name="PLOE.ExpenseNature_a">#REF!</definedName>
    <definedName name="PLOE.ExpenseNature_b" localSheetId="12">#REF!</definedName>
    <definedName name="PLOE.ExpenseNature_b" localSheetId="11">#REF!</definedName>
    <definedName name="PLOE.ExpenseNature_b" localSheetId="17">#REF!</definedName>
    <definedName name="PLOE.ExpenseNature_b" localSheetId="4">#REF!</definedName>
    <definedName name="PLOE.ExpenseNature_b">#REF!</definedName>
    <definedName name="PLOE.ExpenseNature_c" localSheetId="12">#REF!</definedName>
    <definedName name="PLOE.ExpenseNature_c" localSheetId="11">#REF!</definedName>
    <definedName name="PLOE.ExpenseNature_c" localSheetId="17">#REF!</definedName>
    <definedName name="PLOE.ExpenseNature_c" localSheetId="4">#REF!</definedName>
    <definedName name="PLOE.ExpenseNature_c">#REF!</definedName>
    <definedName name="PLOE.ExpenseNature_d" localSheetId="12">#REF!</definedName>
    <definedName name="PLOE.ExpenseNature_d" localSheetId="11">#REF!</definedName>
    <definedName name="PLOE.ExpenseNature_d" localSheetId="17">#REF!</definedName>
    <definedName name="PLOE.ExpenseNature_d" localSheetId="4">#REF!</definedName>
    <definedName name="PLOE.ExpenseNature_d">#REF!</definedName>
    <definedName name="PLOS.FinishedGoods" localSheetId="12">#REF!</definedName>
    <definedName name="PLOS.FinishedGoods" localSheetId="11">#REF!</definedName>
    <definedName name="PLOS.FinishedGoods" localSheetId="17">#REF!</definedName>
    <definedName name="PLOS.FinishedGoods" localSheetId="4">#REF!</definedName>
    <definedName name="PLOS.FinishedGoods">#REF!</definedName>
    <definedName name="PLOS.RawMaterial" localSheetId="12">#REF!</definedName>
    <definedName name="PLOS.RawMaterial" localSheetId="11">#REF!</definedName>
    <definedName name="PLOS.RawMaterial" localSheetId="17">#REF!</definedName>
    <definedName name="PLOS.RawMaterial" localSheetId="4">#REF!</definedName>
    <definedName name="PLOS.RawMaterial">#REF!</definedName>
    <definedName name="PLOS.WorkInProgress" localSheetId="12">#REF!</definedName>
    <definedName name="PLOS.WorkInProgress" localSheetId="11">#REF!</definedName>
    <definedName name="PLOS.WorkInProgress" localSheetId="17">#REF!</definedName>
    <definedName name="PLOS.WorkInProgress" localSheetId="4">#REF!</definedName>
    <definedName name="PLOS.WorkInProgress">#REF!</definedName>
    <definedName name="PLPC.NonResOtherCompany" localSheetId="12">#REF!</definedName>
    <definedName name="PLPC.NonResOtherCompany" localSheetId="11">#REF!</definedName>
    <definedName name="PLPC.NonResOtherCompany" localSheetId="17">#REF!</definedName>
    <definedName name="PLPC.NonResOtherCompany" localSheetId="4">#REF!</definedName>
    <definedName name="PLPC.NonResOtherCompany">#REF!</definedName>
    <definedName name="PLPC.Others" localSheetId="12">#REF!</definedName>
    <definedName name="PLPC.Others" localSheetId="11">#REF!</definedName>
    <definedName name="PLPC.Others" localSheetId="17">#REF!</definedName>
    <definedName name="PLPC.Others" localSheetId="4">#REF!</definedName>
    <definedName name="PLPC.Others">#REF!</definedName>
    <definedName name="PLPC.Total" localSheetId="12">#REF!</definedName>
    <definedName name="PLPC.Total" localSheetId="11">#REF!</definedName>
    <definedName name="PLPC.Total" localSheetId="17">#REF!</definedName>
    <definedName name="PLPC.Total" localSheetId="4">#REF!</definedName>
    <definedName name="PLPC.Total">#REF!</definedName>
    <definedName name="PLRateEx.Cess" localSheetId="12">#REF!</definedName>
    <definedName name="PLRateEx.Cess" localSheetId="11">#REF!</definedName>
    <definedName name="PLRateEx.Cess" localSheetId="17">#REF!</definedName>
    <definedName name="PLRateEx.Cess" localSheetId="4">#REF!</definedName>
    <definedName name="PLRateEx.Cess">#REF!</definedName>
    <definedName name="PLRateEx.OthDutyTaxCess" localSheetId="12">#REF!</definedName>
    <definedName name="PLRateEx.OthDutyTaxCess" localSheetId="11">#REF!</definedName>
    <definedName name="PLRateEx.OthDutyTaxCess" localSheetId="17">#REF!</definedName>
    <definedName name="PLRateEx.OthDutyTaxCess" localSheetId="4">#REF!</definedName>
    <definedName name="PLRateEx.OthDutyTaxCess">#REF!</definedName>
    <definedName name="PLRateEx.ServiceTax" localSheetId="12">#REF!</definedName>
    <definedName name="PLRateEx.ServiceTax" localSheetId="11">#REF!</definedName>
    <definedName name="PLRateEx.ServiceTax" localSheetId="17">#REF!</definedName>
    <definedName name="PLRateEx.ServiceTax" localSheetId="4">#REF!</definedName>
    <definedName name="PLRateEx.ServiceTax">#REF!</definedName>
    <definedName name="PLRateEx.TotExciseCustomsVAT" localSheetId="12">#REF!</definedName>
    <definedName name="PLRateEx.TotExciseCustomsVAT" localSheetId="11">#REF!</definedName>
    <definedName name="PLRateEx.TotExciseCustomsVAT" localSheetId="17">#REF!</definedName>
    <definedName name="PLRateEx.TotExciseCustomsVAT" localSheetId="4">#REF!</definedName>
    <definedName name="PLRateEx.TotExciseCustomsVAT">#REF!</definedName>
    <definedName name="PLRateEx.UnionExciseDuty" localSheetId="12">#REF!</definedName>
    <definedName name="PLRateEx.UnionExciseDuty" localSheetId="11">#REF!</definedName>
    <definedName name="PLRateEx.UnionExciseDuty" localSheetId="17">#REF!</definedName>
    <definedName name="PLRateEx.UnionExciseDuty" localSheetId="4">#REF!</definedName>
    <definedName name="PLRateEx.UnionExciseDuty">#REF!</definedName>
    <definedName name="PLRateEx.VATorSaleTax" localSheetId="12">#REF!</definedName>
    <definedName name="PLRateEx.VATorSaleTax" localSheetId="11">#REF!</definedName>
    <definedName name="PLRateEx.VATorSaleTax" localSheetId="17">#REF!</definedName>
    <definedName name="PLRateEx.VATorSaleTax" localSheetId="4">#REF!</definedName>
    <definedName name="PLRateEx.VATorSaleTax">#REF!</definedName>
    <definedName name="PLRY.NonResOtherCompany" localSheetId="12">#REF!</definedName>
    <definedName name="PLRY.NonResOtherCompany" localSheetId="11">#REF!</definedName>
    <definedName name="PLRY.NonResOtherCompany" localSheetId="17">#REF!</definedName>
    <definedName name="PLRY.NonResOtherCompany" localSheetId="4">#REF!</definedName>
    <definedName name="PLRY.NonResOtherCompany">#REF!</definedName>
    <definedName name="PLRY.Others" localSheetId="12">#REF!</definedName>
    <definedName name="PLRY.Others" localSheetId="11">#REF!</definedName>
    <definedName name="PLRY.Others" localSheetId="17">#REF!</definedName>
    <definedName name="PLRY.Others" localSheetId="4">#REF!</definedName>
    <definedName name="PLRY.Others">#REF!</definedName>
    <definedName name="PLRY.Total" localSheetId="12">#REF!</definedName>
    <definedName name="PLRY.Total" localSheetId="11">#REF!</definedName>
    <definedName name="PLRY.Total" localSheetId="17">#REF!</definedName>
    <definedName name="PLRY.Total" localSheetId="4">#REF!</definedName>
    <definedName name="PLRY.Total">#REF!</definedName>
    <definedName name="PortugueseCode">[1]DropDownValues!$D$72:$D$74</definedName>
    <definedName name="_xlnm.Print_Area" localSheetId="6">'2402'!$A$1:$I$37</definedName>
    <definedName name="_xlnm.Print_Area" localSheetId="12">'2601'!$A$1:$E$36</definedName>
    <definedName name="_xlnm.Print_Area" localSheetId="14">'2601-'!$A$1:$E$33</definedName>
    <definedName name="_xlnm.Print_Area" localSheetId="15">'2602-'!$A$1:$F$47</definedName>
    <definedName name="_xlnm.Print_Area" localSheetId="16">'2603-'!$A$1:$E$30</definedName>
    <definedName name="_xlnm.Print_Area" localSheetId="18">'264'!$A$1:$H$16</definedName>
    <definedName name="_xlnm.Print_Area" localSheetId="10">'26Q '!$A$1:$E$15</definedName>
    <definedName name="_xlnm.Print_Area" localSheetId="5">'5 Tabs'!$A$1:$E$20</definedName>
    <definedName name="_xlnm.Print_Area" localSheetId="17">'Adv Tax'!$A$1:$J$43</definedName>
    <definedName name="_xlnm.Print_Area" localSheetId="13">'DU-2 (2)'!$A$1:$E$96</definedName>
    <definedName name="_xlnm.Print_Area" localSheetId="19">'DU-4'!$A$1:$E$94</definedName>
    <definedName name="_xlnm.Print_Area" localSheetId="1">'DU-4 (2)'!$A$1:$E$97</definedName>
    <definedName name="_xlnm.Print_Area" localSheetId="0">'DU-6 (2)'!$A$1:$E$97</definedName>
    <definedName name="_xlnm.Print_Area" localSheetId="2">'DU-8 (2)'!$A$1:$E$97</definedName>
    <definedName name="_xlnm.Print_Area" localSheetId="8">Front!$A$1:$E$34</definedName>
    <definedName name="_xlnm.Print_Area" localSheetId="9">'Mock '!$A$1:$E$94</definedName>
    <definedName name="_xlnm.Print_Area" localSheetId="3">NSDL!$A$1:$A$26</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2">'[1]10A'!#REF!</definedName>
    <definedName name="SEZA10.TotalDedUs10A" localSheetId="11">'[1]10A'!#REF!</definedName>
    <definedName name="SEZA10.TotalDedUs10A" localSheetId="17">'[1]10A'!#REF!</definedName>
    <definedName name="SEZA10.TotalDedUs10A" localSheetId="4">'[1]10A'!#REF!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2">'[1]Part B - TI TTI'!#REF!</definedName>
    <definedName name="Sheet9.FTflag" localSheetId="11">'[1]Part B - TI TTI'!#REF!</definedName>
    <definedName name="Sheet9.FTflag" localSheetId="17">'[1]Part B - TI TTI'!#REF!</definedName>
    <definedName name="Sheet9.FTflag" localSheetId="4">'[1]Part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D13" i="52" l="1"/>
  <c r="G36" i="52" l="1"/>
  <c r="F36" i="52"/>
  <c r="G34" i="52"/>
  <c r="F34" i="52"/>
  <c r="E34" i="52"/>
  <c r="D35" i="52"/>
  <c r="D34" i="52"/>
  <c r="D33" i="52"/>
  <c r="C35" i="52"/>
  <c r="C34" i="52"/>
  <c r="C33" i="52"/>
  <c r="G35" i="52"/>
  <c r="F35" i="52"/>
  <c r="E35" i="52"/>
  <c r="G33" i="52"/>
  <c r="F33" i="52"/>
  <c r="E33" i="52"/>
  <c r="G25" i="52" l="1"/>
  <c r="G24" i="52"/>
  <c r="G23" i="52"/>
  <c r="G22" i="52"/>
  <c r="G21" i="52"/>
  <c r="B29" i="52"/>
  <c r="B30" i="52" s="1"/>
  <c r="D25" i="52"/>
  <c r="I22" i="52"/>
  <c r="I21" i="52"/>
  <c r="E21" i="52"/>
  <c r="H20" i="52"/>
  <c r="F20" i="52"/>
  <c r="D20" i="52"/>
  <c r="H13" i="52"/>
  <c r="H15" i="52" s="1"/>
  <c r="D15" i="52"/>
  <c r="K10" i="52"/>
  <c r="H10" i="52"/>
  <c r="F10" i="52"/>
  <c r="D10" i="52"/>
  <c r="D14" i="52" s="1"/>
  <c r="D16" i="52" s="1"/>
  <c r="H9" i="52"/>
  <c r="F9" i="52"/>
  <c r="F13" i="52" s="1"/>
  <c r="D9" i="52"/>
  <c r="I7" i="52"/>
  <c r="I9" i="52" s="1"/>
  <c r="I13" i="52" s="1"/>
  <c r="G7" i="52"/>
  <c r="G9" i="52" s="1"/>
  <c r="G13" i="52" s="1"/>
  <c r="E7" i="52"/>
  <c r="E9" i="52" s="1"/>
  <c r="E13" i="52" s="1"/>
  <c r="H14" i="52" l="1"/>
  <c r="H16" i="52" s="1"/>
  <c r="H17" i="52" s="1"/>
  <c r="H18" i="52" s="1"/>
  <c r="E22" i="52"/>
  <c r="D17" i="52"/>
  <c r="D18" i="52" s="1"/>
  <c r="E15" i="52"/>
  <c r="E14" i="52"/>
  <c r="E16" i="52" s="1"/>
  <c r="F15" i="52"/>
  <c r="F14" i="52"/>
  <c r="G15" i="52"/>
  <c r="G14" i="52"/>
  <c r="I14" i="52"/>
  <c r="I15" i="52"/>
  <c r="G16" i="52" l="1"/>
  <c r="G17" i="52" s="1"/>
  <c r="G18" i="52" s="1"/>
  <c r="F16" i="52"/>
  <c r="I16" i="52"/>
  <c r="E23" i="52"/>
  <c r="E17" i="52"/>
  <c r="E24" i="52" s="1"/>
  <c r="F17" i="52" l="1"/>
  <c r="E18" i="52"/>
  <c r="I23" i="52"/>
  <c r="I17" i="52"/>
  <c r="I24" i="52" s="1"/>
  <c r="E25" i="52"/>
  <c r="I25" i="52" l="1"/>
  <c r="H28" i="52"/>
  <c r="H29" i="52" s="1"/>
  <c r="H30" i="52" s="1"/>
  <c r="I18" i="52"/>
  <c r="F25" i="52"/>
  <c r="G28" i="52"/>
  <c r="F18" i="52"/>
  <c r="I28" i="52" l="1"/>
  <c r="G29" i="52"/>
  <c r="G30" i="52" s="1"/>
  <c r="I30" i="52" s="1"/>
  <c r="I29" i="52" l="1"/>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comments1.xml><?xml version="1.0" encoding="utf-8"?>
<comments xmlns="http://schemas.openxmlformats.org/spreadsheetml/2006/main">
  <authors>
    <author>RATHORE</author>
  </authors>
  <commentList>
    <comment ref="D10" authorId="0" shapeId="0">
      <text>
        <r>
          <rPr>
            <b/>
            <sz val="8"/>
            <color indexed="81"/>
            <rFont val="Tahoma"/>
            <family val="2"/>
          </rPr>
          <t>RATHORE:</t>
        </r>
        <r>
          <rPr>
            <sz val="8"/>
            <color indexed="81"/>
            <rFont val="Tahoma"/>
            <family val="2"/>
          </rPr>
          <t xml:space="preserve">
</t>
        </r>
      </text>
    </comment>
    <comment ref="F10" authorId="0" shapeId="0">
      <text>
        <r>
          <rPr>
            <b/>
            <sz val="8"/>
            <color indexed="81"/>
            <rFont val="Tahoma"/>
            <family val="2"/>
          </rPr>
          <t>RATHORE:</t>
        </r>
        <r>
          <rPr>
            <sz val="8"/>
            <color indexed="81"/>
            <rFont val="Tahoma"/>
            <family val="2"/>
          </rPr>
          <t xml:space="preserve">
</t>
        </r>
      </text>
    </comment>
    <comment ref="H10" authorId="0" shapeId="0">
      <text>
        <r>
          <rPr>
            <b/>
            <sz val="8"/>
            <color indexed="81"/>
            <rFont val="Tahoma"/>
            <family val="2"/>
          </rPr>
          <t>RATHORE:</t>
        </r>
        <r>
          <rPr>
            <sz val="8"/>
            <color indexed="81"/>
            <rFont val="Tahoma"/>
            <family val="2"/>
          </rPr>
          <t xml:space="preserve">
</t>
        </r>
      </text>
    </comment>
    <comment ref="C12" authorId="0" shapeId="0">
      <text>
        <r>
          <rPr>
            <b/>
            <sz val="8"/>
            <color indexed="81"/>
            <rFont val="Tahoma"/>
            <family val="2"/>
          </rPr>
          <t>RATHORE:</t>
        </r>
        <r>
          <rPr>
            <sz val="8"/>
            <color indexed="81"/>
            <rFont val="Tahoma"/>
            <family val="2"/>
          </rPr>
          <t xml:space="preserve">
MAX AMT.RS. 20000</t>
        </r>
      </text>
    </comment>
  </commentList>
</comments>
</file>

<file path=xl/comments2.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3.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<sst xmlns="http://schemas.openxmlformats.org/spreadsheetml/2006/main" count="2052" uniqueCount="842">
  <si>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</si>
  <si>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</si>
  <si>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</si>
  <si>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</si>
  <si>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</si>
  <si>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</si>
  <si>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</si>
  <si>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</si>
  <si>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</si>
  <si>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</si>
  <si>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</si>
  <si>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</si>
  <si>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</si>
  <si>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</si>
  <si>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</si>
  <si>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</si>
  <si>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</si>
  <si>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</si>
  <si>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</si>
  <si>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</si>
  <si>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</si>
  <si>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</si>
  <si>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</si>
  <si>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</si>
  <si>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</si>
  <si>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</si>
  <si>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</si>
  <si>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</si>
  <si>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</si>
  <si>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</si>
  <si>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</si>
  <si>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</si>
  <si>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</si>
  <si>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</si>
  <si>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</si>
  <si>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</si>
  <si>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</si>
  <si>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</si>
  <si>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</si>
  <si>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</si>
  <si>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</si>
  <si>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</si>
  <si>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</si>
  <si>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</si>
  <si>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</si>
  <si>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</si>
  <si>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</si>
  <si>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</si>
  <si>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</si>
  <si>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</si>
  <si>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</si>
  <si>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</si>
  <si>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</si>
  <si>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</si>
  <si>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</si>
  <si>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</si>
  <si>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</si>
  <si>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</si>
  <si>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</si>
  <si>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</si>
  <si>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</si>
  <si>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</si>
  <si>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</si>
  <si>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</si>
  <si>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</si>
  <si>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</si>
  <si>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</si>
  <si>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</si>
  <si>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</si>
  <si>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</si>
  <si>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</si>
  <si>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</si>
  <si>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</si>
  <si>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</si>
  <si>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</si>
  <si>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</si>
  <si>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</si>
  <si>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</si>
  <si>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</si>
  <si>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</si>
  <si>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</si>
  <si>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</si>
  <si>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</si>
  <si>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</si>
  <si>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</si>
  <si>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</si>
  <si>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</si>
  <si>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</si>
  <si>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</si>
  <si>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</si>
  <si>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</si>
  <si>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</si>
  <si>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</si>
  <si>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</si>
  <si>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</si>
  <si>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</si>
  <si>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</si>
  <si>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</si>
  <si>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</si>
  <si>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</si>
  <si>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</si>
  <si>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</si>
  <si>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</si>
  <si>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</si>
  <si>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</si>
  <si>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</si>
  <si>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</si>
  <si>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</si>
  <si>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</si>
  <si>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</si>
  <si>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</si>
  <si>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</si>
  <si>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</si>
  <si>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</si>
  <si>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</si>
  <si>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</si>
  <si>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</si>
  <si>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</si>
  <si>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</si>
  <si>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</si>
  <si>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</si>
  <si>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</si>
  <si>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</si>
  <si>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</si>
  <si>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</si>
  <si>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</si>
  <si>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</si>
  <si>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</si>
  <si>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</si>
  <si>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</si>
  <si>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</si>
  <si>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</si>
  <si>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</si>
  <si>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</si>
  <si>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</si>
  <si>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</si>
  <si>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</si>
  <si>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</si>
  <si>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</si>
  <si>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</si>
  <si>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</si>
  <si>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</si>
  <si>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</si>
  <si>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</si>
  <si>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</si>
  <si>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</si>
  <si>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</si>
  <si>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</si>
  <si>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</si>
  <si>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</si>
  <si>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</si>
  <si>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</si>
  <si>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</si>
  <si>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</si>
  <si>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</si>
  <si>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</si>
  <si>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</si>
  <si>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</si>
  <si>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</si>
  <si>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</si>
  <si>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</si>
  <si>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</si>
  <si>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</si>
  <si>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</si>
  <si>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</si>
  <si>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</si>
  <si>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</si>
  <si>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</si>
  <si>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</si>
  <si>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</si>
  <si>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</si>
  <si>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</si>
  <si>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</si>
  <si>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</si>
  <si>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</si>
  <si>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</si>
  <si>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</si>
  <si>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</si>
  <si>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</si>
  <si>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</si>
  <si>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</si>
  <si>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</si>
  <si>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</si>
  <si>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</si>
  <si>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</si>
  <si>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</si>
  <si>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</si>
  <si>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</si>
  <si>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</si>
  <si>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</si>
  <si>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</si>
  <si>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</si>
  <si>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</si>
  <si>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</si>
  <si>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</si>
  <si>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</si>
  <si>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</si>
  <si>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</si>
  <si>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</si>
  <si>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</si>
  <si>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</si>
  <si>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</si>
  <si>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</si>
  <si>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</si>
  <si>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</si>
  <si>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</si>
  <si>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</si>
  <si>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</si>
  <si>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</si>
  <si>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</si>
  <si>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</si>
  <si>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</si>
  <si>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</si>
  <si>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</si>
  <si>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</si>
  <si>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</si>
  <si>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</si>
  <si>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</si>
  <si>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</si>
  <si>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</si>
  <si>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</si>
  <si>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</si>
  <si>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</si>
  <si>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</si>
  <si>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</si>
  <si>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</si>
  <si>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</si>
  <si>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</si>
  <si>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</si>
  <si>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</si>
  <si>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</si>
  <si>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</si>
  <si>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</si>
  <si>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</si>
  <si>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</si>
  <si>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</si>
  <si>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</si>
  <si>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</si>
  <si>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</si>
  <si>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</si>
  <si>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</si>
  <si>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</si>
  <si>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</si>
  <si>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</si>
  <si>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</si>
  <si>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</si>
  <si>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</si>
  <si>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</si>
  <si>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</si>
  <si>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</si>
  <si>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</si>
  <si>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</si>
  <si>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</si>
  <si>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</si>
  <si>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</si>
  <si>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</si>
  <si>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</si>
  <si>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</si>
  <si>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</si>
  <si>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</si>
  <si>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</si>
  <si>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</si>
  <si>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</si>
  <si>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</si>
  <si>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</si>
  <si>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</si>
  <si>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</si>
  <si>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</si>
  <si>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</si>
  <si>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</si>
  <si>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</si>
  <si>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</si>
  <si>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</si>
  <si>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</si>
  <si>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</si>
  <si>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</si>
  <si>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</si>
  <si>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</si>
  <si>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</si>
  <si>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</si>
  <si>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</si>
  <si>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</si>
  <si>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</si>
  <si>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</si>
  <si>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</si>
  <si>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</si>
  <si>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</si>
  <si>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</si>
  <si>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</si>
  <si>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</si>
  <si>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</si>
  <si>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</si>
  <si>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</si>
  <si>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</si>
  <si>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</si>
  <si>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</si>
  <si>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</si>
  <si>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</si>
  <si>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</si>
  <si>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</si>
  <si>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</si>
  <si>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</si>
  <si>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</si>
  <si>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</si>
  <si>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</si>
  <si>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</si>
  <si>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</si>
  <si>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</si>
  <si>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</si>
  <si>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</si>
  <si>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</si>
  <si>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</si>
  <si>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</si>
  <si>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</si>
  <si>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</si>
  <si>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</si>
  <si>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</si>
  <si>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</si>
  <si>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</si>
  <si>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</si>
  <si>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</si>
  <si>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</si>
  <si>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</si>
  <si>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</si>
  <si>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</si>
  <si>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</si>
  <si>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</si>
  <si>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</si>
  <si>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</si>
  <si>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</si>
  <si>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</si>
  <si>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</si>
  <si>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</si>
  <si>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</si>
  <si>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</si>
  <si>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</si>
  <si>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</si>
  <si>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</si>
  <si>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</si>
  <si>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</si>
  <si>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</si>
  <si>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</si>
  <si>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</si>
  <si>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</si>
  <si>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</si>
  <si>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</si>
  <si>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</si>
  <si>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</si>
  <si>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</si>
  <si>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</si>
  <si>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</si>
  <si>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</si>
  <si>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</si>
  <si>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</si>
  <si>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</si>
  <si>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</si>
  <si>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</si>
  <si>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</si>
  <si>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</si>
  <si>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</si>
  <si>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</si>
  <si>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</si>
  <si>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</si>
  <si>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</si>
  <si>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</si>
  <si>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</si>
  <si>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</si>
  <si>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</si>
  <si>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</si>
  <si>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</si>
  <si>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</si>
  <si>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</si>
  <si>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</si>
  <si>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</si>
  <si>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</si>
  <si>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</si>
  <si>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</si>
  <si>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</si>
  <si>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</si>
  <si>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</si>
  <si>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</si>
  <si>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</si>
  <si>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</si>
  <si>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</si>
  <si>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</si>
  <si>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</si>
  <si>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</si>
  <si>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</si>
  <si>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</si>
  <si>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</si>
  <si>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</si>
  <si>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</si>
  <si>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</si>
  <si>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</si>
  <si>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</si>
  <si>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</si>
  <si>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</si>
  <si>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</si>
  <si>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</si>
  <si>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</si>
  <si>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</si>
  <si>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</si>
  <si>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</si>
  <si>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</si>
  <si>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</si>
  <si>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</si>
  <si>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</si>
  <si>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</si>
  <si>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</si>
  <si>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</si>
  <si>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</si>
  <si>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</si>
  <si>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</si>
  <si>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</si>
  <si>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</si>
  <si>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</si>
  <si>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</si>
  <si>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</si>
  <si>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</si>
  <si>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</si>
  <si>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</si>
  <si>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</si>
  <si>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</si>
  <si>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</si>
  <si>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</si>
  <si>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</si>
  <si>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</si>
  <si>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</si>
  <si>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</si>
  <si>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</si>
  <si>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</si>
  <si>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</si>
  <si>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</si>
  <si>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</si>
  <si>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</si>
  <si>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</si>
  <si>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</si>
  <si>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</si>
  <si>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</si>
  <si>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</si>
  <si>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</si>
  <si>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</si>
  <si>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</si>
  <si>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</si>
  <si>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</si>
  <si>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</si>
  <si>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</si>
  <si>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</si>
  <si>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</si>
  <si>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</si>
  <si>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</si>
  <si>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</si>
  <si>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</si>
  <si>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</si>
  <si>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</si>
  <si>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</si>
  <si>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</si>
  <si>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</si>
  <si>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</si>
  <si>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</si>
  <si>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</si>
  <si>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</si>
  <si>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</si>
  <si>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</si>
  <si>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</si>
  <si>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</si>
  <si>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</si>
  <si>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</si>
  <si>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</si>
  <si>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</si>
  <si>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</si>
  <si>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</si>
  <si>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</si>
  <si>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</si>
  <si>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</si>
  <si>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</si>
  <si>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</si>
  <si>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</si>
  <si>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</si>
  <si>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</si>
  <si>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</si>
  <si>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</si>
  <si>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</si>
  <si>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</si>
  <si>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</si>
  <si>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</si>
  <si>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</si>
  <si>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</si>
  <si>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</si>
  <si>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</si>
  <si>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</si>
  <si>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</si>
  <si>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</si>
  <si>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</si>
  <si>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</si>
  <si>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</si>
  <si>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</si>
  <si>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</si>
  <si>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</si>
  <si>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</si>
  <si>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</si>
  <si>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</si>
  <si>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</si>
  <si>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</si>
  <si>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</si>
  <si>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</si>
  <si>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</si>
  <si>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</si>
  <si>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</si>
  <si>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</si>
  <si>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</si>
  <si>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</si>
  <si>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</si>
  <si>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</si>
  <si>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</si>
  <si>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</si>
  <si>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</si>
  <si>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</si>
  <si>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</si>
  <si>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</si>
  <si>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</si>
  <si>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</si>
  <si>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</si>
  <si>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</si>
  <si>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</si>
  <si>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</si>
  <si>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</si>
  <si>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</si>
  <si>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</si>
  <si>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</si>
  <si>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</si>
  <si>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</si>
  <si>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</si>
  <si>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</si>
  <si>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</si>
  <si>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</si>
  <si>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</si>
  <si>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</si>
  <si>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</si>
  <si>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</si>
  <si>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</si>
  <si>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</si>
  <si>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</si>
  <si>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</si>
  <si>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</si>
  <si>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</si>
  <si>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</si>
  <si>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</si>
  <si>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</si>
  <si>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</si>
  <si>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</si>
  <si>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</si>
  <si>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</si>
  <si>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</si>
  <si>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</si>
  <si>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</si>
  <si>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</si>
  <si>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</si>
  <si>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</si>
  <si>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</si>
  <si>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</si>
  <si>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</si>
  <si>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</si>
  <si>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</si>
  <si>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</si>
  <si>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</si>
  <si>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</si>
  <si>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</si>
  <si>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</si>
  <si>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</si>
  <si>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</si>
  <si>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</si>
  <si>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</si>
  <si>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</si>
  <si>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</si>
  <si>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</si>
  <si>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</si>
  <si>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</si>
  <si>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</si>
  <si>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</si>
  <si>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</si>
  <si>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</si>
  <si>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</si>
  <si>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</si>
  <si>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</si>
  <si>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</si>
  <si>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</si>
  <si>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</si>
  <si>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</si>
  <si>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</si>
  <si>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</si>
  <si>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</si>
  <si>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</si>
  <si>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</si>
  <si>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</si>
  <si>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</si>
  <si>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</si>
  <si>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</si>
  <si>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</si>
  <si>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</si>
  <si>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</si>
  <si>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</si>
  <si>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</si>
  <si>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</si>
  <si>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</si>
  <si>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</si>
  <si>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</si>
  <si>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</si>
  <si>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</si>
  <si>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</si>
  <si>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</si>
  <si>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</si>
  <si>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</si>
  <si>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</si>
  <si>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</si>
  <si>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</si>
  <si>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</si>
  <si>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</si>
  <si>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</si>
  <si>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</si>
  <si>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</si>
  <si>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</si>
  <si>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</si>
  <si>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</si>
  <si>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</si>
  <si>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</si>
  <si>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</si>
  <si>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</si>
  <si>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</si>
  <si>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</si>
  <si>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</si>
  <si>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</si>
  <si>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HEC</t>
  </si>
  <si>
    <t xml:space="preserve">Gross Salary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</si>
  <si>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</si>
  <si>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</si>
  <si>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</si>
  <si>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</si>
  <si>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</si>
  <si>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</si>
  <si>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</si>
  <si>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</si>
  <si>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</si>
  <si>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</si>
  <si>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</si>
  <si>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</si>
  <si>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</si>
  <si>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</si>
  <si>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</si>
  <si>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</si>
  <si>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</si>
  <si>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</si>
  <si>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</si>
  <si>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</si>
  <si>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</si>
  <si>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</si>
  <si>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</si>
  <si>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</si>
  <si>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</si>
  <si>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</si>
  <si>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</si>
  <si>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</si>
  <si>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</si>
  <si>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</si>
  <si>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</si>
  <si>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</si>
  <si>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</si>
  <si>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</si>
  <si>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</si>
  <si>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</si>
  <si>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</si>
  <si>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</si>
  <si>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</si>
  <si>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</si>
  <si>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</si>
  <si>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</si>
  <si>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</si>
  <si>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</si>
  <si>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</si>
  <si>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</si>
  <si>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</si>
  <si>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</si>
  <si>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</si>
  <si>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</si>
  <si>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</si>
  <si>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</si>
  <si>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</si>
  <si>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</si>
  <si>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</si>
  <si>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</si>
  <si>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</si>
  <si>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</si>
  <si>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</si>
  <si>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</si>
  <si>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</si>
  <si>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</si>
  <si>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</si>
  <si>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</si>
  <si>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</si>
  <si>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</si>
  <si>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</si>
  <si>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</si>
  <si>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</si>
  <si>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</si>
  <si>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</si>
  <si>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</si>
  <si>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</si>
  <si>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</si>
  <si>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</si>
  <si>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</si>
  <si>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</si>
  <si>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r>
      <t xml:space="preserve">PANAPPLIED  </t>
    </r>
    <r>
      <rPr>
        <b/>
        <sz val="10"/>
        <color rgb="FF0033CC"/>
        <rFont val="Arial"/>
        <family val="2"/>
      </rPr>
      <t>PANINVALID</t>
    </r>
    <r>
      <rPr>
        <b/>
        <sz val="10"/>
        <color rgb="FF7030A0"/>
        <rFont val="Arial"/>
        <family val="2"/>
      </rPr>
      <t xml:space="preserve">  PANNOTABVL</t>
    </r>
  </si>
  <si>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</si>
  <si>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</si>
  <si>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</si>
  <si>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</si>
  <si>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</si>
  <si>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</si>
  <si>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</si>
  <si>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</si>
  <si>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</si>
  <si>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</si>
  <si>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</si>
  <si>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</si>
  <si>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</si>
  <si>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</si>
  <si>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</si>
  <si>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</si>
  <si>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</si>
  <si>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</si>
  <si>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</si>
  <si>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</si>
  <si>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</si>
  <si>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</si>
  <si>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</si>
  <si>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</si>
  <si>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</si>
  <si>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</si>
  <si>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</si>
  <si>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</si>
  <si>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</si>
  <si>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</si>
  <si>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</si>
  <si>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</si>
  <si>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</si>
  <si>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</si>
  <si>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</si>
  <si>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</si>
  <si>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</si>
  <si>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</si>
  <si>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</si>
  <si>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</si>
  <si>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 xml:space="preserve">B.Com (Hons) II Yr, Sem-IV (Jan-May 2021)  Details of Form 24Q's Sheets </t>
  </si>
  <si>
    <t xml:space="preserve">B.Com (Hons) II Yr, Sem-IV (Jan-May 2021)  Details of Form 26's Sheets </t>
  </si>
  <si>
    <t>New Tax  Regime</t>
  </si>
  <si>
    <t xml:space="preserve">Computation of Income and Tax Paid </t>
  </si>
  <si>
    <t>Less Standard  Deduction</t>
  </si>
  <si>
    <t>Old Regime</t>
  </si>
  <si>
    <t>New Regime</t>
  </si>
  <si>
    <t>Exemption Senior</t>
  </si>
  <si>
    <t>upto 500,000</t>
  </si>
  <si>
    <t>750,000 to 1000,000</t>
  </si>
  <si>
    <t>1000,000 to 1250,000</t>
  </si>
  <si>
    <t>1250,000 to 1500,000</t>
  </si>
  <si>
    <t>Above 1500,000</t>
  </si>
  <si>
    <t>Old  Tax Regime</t>
  </si>
  <si>
    <t>N.A.</t>
  </si>
  <si>
    <t xml:space="preserve">SALARIES </t>
  </si>
  <si>
    <t>Sec  80C (ELSS)</t>
  </si>
  <si>
    <t xml:space="preserve">Total Income </t>
  </si>
  <si>
    <t>Less Deductions under Chapter VI-A</t>
  </si>
  <si>
    <t>Tax on Total Income</t>
  </si>
  <si>
    <r>
      <t xml:space="preserve">LESS : Rebate  u/s 87A </t>
    </r>
    <r>
      <rPr>
        <sz val="8"/>
        <color theme="1"/>
        <rFont val="Arial Narrow"/>
        <family val="2"/>
      </rPr>
      <t>(Max Rs. 12500)</t>
    </r>
  </si>
  <si>
    <t xml:space="preserve">Total  Tax to be deducted </t>
  </si>
  <si>
    <t>Date of Birth</t>
  </si>
  <si>
    <t>ADD : 4%  Health &amp; Education Cess</t>
  </si>
  <si>
    <t>Exemption Non-Senior</t>
  </si>
  <si>
    <t xml:space="preserve"> 500,000  to  750,000</t>
  </si>
  <si>
    <r>
      <t>Varun &amp; Jyoti</t>
    </r>
    <r>
      <rPr>
        <sz val="8"/>
        <color rgb="FF0066FF"/>
        <rFont val="Arial"/>
        <family val="2"/>
      </rPr>
      <t xml:space="preserve"> First Ed. </t>
    </r>
    <r>
      <rPr>
        <sz val="8"/>
        <color rgb="FFC00000"/>
        <rFont val="Arial"/>
        <family val="2"/>
      </rPr>
      <t>Jan-2021</t>
    </r>
  </si>
  <si>
    <t>Fin Year  2020-21   (Assessment Year 2021-22)</t>
  </si>
  <si>
    <t>Monthly Gross Salary</t>
  </si>
  <si>
    <t>Monthly Income Tax</t>
  </si>
  <si>
    <t xml:space="preserve">Monthly HEC </t>
  </si>
  <si>
    <t>BSR Code</t>
  </si>
  <si>
    <t xml:space="preserve">Tax Deposited </t>
  </si>
  <si>
    <t>Three Employees</t>
  </si>
  <si>
    <t xml:space="preserve">Total </t>
  </si>
  <si>
    <t>Tax to be deducted</t>
  </si>
  <si>
    <t>FY 2020-21</t>
  </si>
  <si>
    <t>E-Filing of TDS Returns - Salary (24Q-First Quarter)</t>
  </si>
  <si>
    <t>Q1</t>
  </si>
  <si>
    <t>Employee-2561</t>
  </si>
  <si>
    <t>Employee-2562</t>
  </si>
  <si>
    <t>Employee-2563</t>
  </si>
  <si>
    <t>0420312</t>
  </si>
  <si>
    <t>00122</t>
  </si>
  <si>
    <t>00661</t>
  </si>
  <si>
    <t>00873</t>
  </si>
  <si>
    <r>
      <t xml:space="preserve">Ram Kumar &amp; Associates  </t>
    </r>
    <r>
      <rPr>
        <b/>
        <sz val="10"/>
        <color rgb="FF0033CC"/>
        <rFont val="Arial"/>
        <family val="2"/>
      </rPr>
      <t>(TAN:  DELR15485B)</t>
    </r>
  </si>
  <si>
    <t>Name of Employee</t>
  </si>
  <si>
    <t>Pernmanent Account Number of the Employee</t>
  </si>
  <si>
    <t xml:space="preserve">TDS </t>
  </si>
  <si>
    <t>Radha Sharma</t>
  </si>
  <si>
    <t>Shyam Verma</t>
  </si>
  <si>
    <t>Gopal Vardhan</t>
  </si>
  <si>
    <t>AFGPS1658K</t>
  </si>
  <si>
    <t>ASFPV1258L</t>
  </si>
  <si>
    <t>ASHPV1387H</t>
  </si>
  <si>
    <r>
      <rPr>
        <b/>
        <sz val="8"/>
        <color rgb="FFC00000"/>
        <rFont val="Arial"/>
        <family val="2"/>
      </rPr>
      <t>Case-2402</t>
    </r>
    <r>
      <rPr>
        <b/>
        <sz val="8"/>
        <color theme="1"/>
        <rFont val="Arial"/>
        <family val="2"/>
      </rPr>
      <t>,</t>
    </r>
    <r>
      <rPr>
        <sz val="8"/>
        <color theme="1"/>
        <rFont val="Arial"/>
        <family val="2"/>
      </rPr>
      <t xml:space="preserve"> P-16</t>
    </r>
  </si>
  <si>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</si>
  <si>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</si>
  <si>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</si>
  <si>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</si>
  <si>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</si>
  <si>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</si>
  <si>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</si>
  <si>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</si>
  <si>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</si>
  <si>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</si>
  <si>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</si>
  <si>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</si>
  <si>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</si>
  <si>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</si>
  <si>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</si>
  <si>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</si>
  <si>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</si>
  <si>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</si>
  <si>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</si>
  <si>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</si>
  <si>
    <t>0^1^BH^1^24Q^Q1^A^^^DELR15485B^^AMCFR6578K^No^0^2020-2021^2021-2022^16^^RAM KUMAR AND ASSOCIATES^^^^^C--12, FIRST FLOOR^^RAJGURU MARG^110055^011^45067843^91^9899566090^^0^^^^AHGPK6543Y^^NEW DELHI^09^RAMKASSOCIATES@GMAIL.COM^KUMAR10@GMAIL.COM^2^KESHAV KUMAR^DIRECTOR^HOUSE NO. 112^SUBROTO PARK^^91^9811116835^^^2^^SOUTH DELHI^NEW DELHI^09^110010^KKUMAR@GMAIL.COM^RATHORE_INCOMETAX@YAHOO.CO.IN^9899543064^2^07AMCFR6578K1ZA^LineHash</t>
  </si>
  <si>
    <t>0^2^CD^1^--Select--^80133.00^0.00^3205.00^0.00^0.00^0.00^^83338.00^^^0420312^^03/05/2020^^00122^No^0.00^0.00^200^^LineHash</t>
  </si>
  <si>
    <t>0^3^CD^1^--Select--^80133.00^0.00^3205.00^0.00^0.00^0.00^^83338.00^^^0420312^^05/06/2020^^00661^No^0.00^0.00^200^^LineHash</t>
  </si>
  <si>
    <t>0^4^CD^1^--Select--^80133.00^0.00^3205.00^0.00^0.00^0.00^^83338.00^^^0420312^^05/07/2020^^00873^No^0.00^0.00^200^^LineHash</t>
  </si>
  <si>
    <t>0^5^DD^1^1^--Select--^0420312^03/05/2020^00122^92B^83338.00^0.00^0.00^83338.00^1^2561^^AFGPS1658K^Radha Sharma^30/04/2020^238000^49525^0.00^1981^51506.00^^51506.00^^30/04/2020^--Select--^^^^^LineHash</t>
  </si>
  <si>
    <t>0^6^DD^1^1^--Select--^0420312^03/05/2020^00122^92B^83338.00^0.00^0.00^83338.00^2^2562^^ASFPV1258L^Shyam Verma^30/04/2020^153000^24025^0.00^961^24986.00^^24986.00^^30/04/2020^--Select--^^^^^LineHash</t>
  </si>
  <si>
    <t>0^7^DD^1^1^--Select--^0420312^03/05/2020^00122^92B^83338.00^0.00^0.00^83338.00^3^2563^^ASHPV1387H^Gopal Vardhan^30/04/2020^85000^6583^0.00^263^6846.00^^6846.00^^30/04/2020^--Select--^^^^^LineHash</t>
  </si>
  <si>
    <t>0^8^DD^1^2^--Select--^0420312^05/06/2020^00661^92B^83338.00^0.00^0.00^83338.00^1^2561^^AFGPS1658K^Radha Sharma^31/05/2020^238000^49525^0.00^1981^51506.00^^51506.00^^31/05/2020^--Select--^^^^^LineHash</t>
  </si>
  <si>
    <t>0^9^DD^1^2^--Select--^0420312^05/06/2020^00661^92B^83338.00^0.00^0.00^83338.00^2^2562^^ASFPV1258L^Shyam Verma^31/05/2020^153000^24025^0.00^961^24986.00^^24986.00^^31/05/2020^--Select--^^^^^LineHash</t>
  </si>
  <si>
    <t>0^10^DD^1^2^--Select--^0420312^05/06/2020^00661^92B^83338.00^0.00^0.00^83338.00^3^2563^^ASHPV1387H^Gopal Vardhan^31/05/2020^85000^6583^0.00^263^6846.00^^6846.00^^31/05/2020^--Select--^^^^^LineHash</t>
  </si>
  <si>
    <t>0^11^DD^1^3^--Select--^0420312^05/07/2020^00873^92B^83338.00^0.00^0.00^83338.00^1^2561^^AFGPS1658K^Radha Sharma^30/06/2020^238000^49525^0.00^1981^51506.00^^51506.00^^30/06/2020^--Select--^^^^^LineHash</t>
  </si>
  <si>
    <t>0^12^DD^1^3^--Select--^0420312^05/07/2020^00873^92B^83338.00^0.00^0.00^83338.00^2^2562^^ASFPV1258L^Shyam Verma^30/06/2020^153000^24025^0.00^961^24986.00^^24986.00^^30/06/2020^--Select--^^^^^LineHash</t>
  </si>
  <si>
    <t>0^13^DD^1^3^--Select--^0420312^05/07/2020^00873^92B^83338.00^0.00^0.00^83338.00^3^2563^^ASHPV1387H^Gopal Vardhan^30/06/2020^85000^6583^0.00^263^6846.00^^6846.00^^30/06/2020^--Select--^^^^^LineHash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</si>
</sst>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39">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ont>
    <font>
      <sz val="9"/>
      <color theme="9" tint="-0.499984740745262"/>
      <name val="Arial"/>
      <family val="2"/>
    </font>
    <font>
      <sz val="8"/>
      <color rgb="FF0066FF"/>
      <name val="Arial"/>
      <family val="2"/>
    </font>
    <font>
      <b/>
      <sz val="8"/>
      <color rgb="FF0033CC"/>
      <name val="Arial"/>
      <family val="2"/>
    </font>
    <font>
      <sz val="11"/>
      <color theme="1"/>
      <name val="Arial Narrow"/>
      <family val="2"/>
    </font>
    <font>
      <i/>
      <sz val="10"/>
      <color theme="1"/>
      <name val="Arial Narrow"/>
      <family val="2"/>
    </font>
    <font>
      <b/>
      <sz val="8"/>
      <color rgb="FFC00000"/>
      <name val="Arial"/>
      <family val="2"/>
    </font>
    <font>
      <sz val="12"/>
      <color theme="9" tint="-0.249977111117893"/>
      <name val="Arial"/>
      <family val="2"/>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1" fillId="0" borderId="0"/>
  </cellStyleXfs>
  <cellXfs count="926">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1" fillId="2" borderId="4" xfId="1" applyFont="1" applyFill="1" applyBorder="1" applyAlignment="1">
      <alignment horizontal="center"/>
    </xf>
    <xf numFmtId="0" fontId="17" fillId="2" borderId="4" xfId="1" applyFont="1" applyFill="1" applyBorder="1" applyAlignment="1">
      <alignment horizontal="center"/>
    </xf>
    <xf numFmtId="0" fontId="86"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7"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7" fillId="0" borderId="0" xfId="0" applyFont="1" applyFill="1" applyAlignment="1">
      <alignment horizontal="left" indent="2"/>
    </xf>
    <xf numFmtId="0" fontId="97" fillId="0" borderId="0" xfId="0" applyFont="1" applyFill="1" applyBorder="1" applyAlignment="1">
      <alignment horizontal="center" shrinkToFit="1"/>
    </xf>
    <xf numFmtId="0" fontId="98" fillId="0" borderId="0" xfId="0" applyFont="1" applyFill="1" applyAlignment="1">
      <alignment horizontal="left" indent="2"/>
    </xf>
    <xf numFmtId="0" fontId="98" fillId="0" borderId="0" xfId="0" applyFont="1" applyFill="1" applyBorder="1" applyAlignment="1">
      <alignment horizontal="center" shrinkToFit="1"/>
    </xf>
    <xf numFmtId="0" fontId="99" fillId="0" borderId="0" xfId="0" applyFont="1" applyFill="1" applyAlignment="1">
      <alignment horizontal="left" indent="2"/>
    </xf>
    <xf numFmtId="0" fontId="100" fillId="0" borderId="0" xfId="0" applyFont="1" applyAlignment="1">
      <alignment horizontal="left" indent="2"/>
    </xf>
    <xf numFmtId="0" fontId="100" fillId="0" borderId="0" xfId="0" applyFont="1" applyBorder="1" applyAlignment="1">
      <alignment horizontal="center" shrinkToFit="1"/>
    </xf>
    <xf numFmtId="0" fontId="84" fillId="2" borderId="0" xfId="0" applyFont="1" applyFill="1" applyBorder="1" applyAlignment="1">
      <alignment horizontal="center" vertical="center" shrinkToFit="1"/>
    </xf>
    <xf numFmtId="0" fontId="84" fillId="2" borderId="0" xfId="0" applyFont="1" applyFill="1" applyAlignment="1">
      <alignment horizontal="center" vertical="center"/>
    </xf>
    <xf numFmtId="0" fontId="101" fillId="2" borderId="0" xfId="0" applyFont="1" applyFill="1" applyAlignment="1">
      <alignment horizontal="center" vertical="center"/>
    </xf>
    <xf numFmtId="0" fontId="85" fillId="0" borderId="0" xfId="0" applyFont="1" applyFill="1" applyBorder="1" applyAlignment="1">
      <alignment horizontal="center"/>
    </xf>
    <xf numFmtId="0" fontId="74" fillId="0" borderId="0" xfId="3" applyFont="1" applyBorder="1" applyAlignment="1">
      <alignment horizontal="center"/>
    </xf>
    <xf numFmtId="0" fontId="106"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40"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40" xfId="0" applyFont="1" applyFill="1" applyBorder="1" applyAlignment="1">
      <alignment horizontal="center"/>
    </xf>
    <xf numFmtId="0" fontId="81" fillId="2" borderId="45" xfId="1" applyFont="1" applyFill="1" applyBorder="1" applyAlignment="1">
      <alignment horizontal="center"/>
    </xf>
    <xf numFmtId="0" fontId="81" fillId="2" borderId="40" xfId="1" applyFont="1" applyFill="1" applyBorder="1" applyAlignment="1">
      <alignment horizontal="center"/>
    </xf>
    <xf numFmtId="0" fontId="86" fillId="3" borderId="46" xfId="1" applyFont="1" applyFill="1" applyBorder="1" applyAlignment="1"/>
    <xf numFmtId="0" fontId="86" fillId="0" borderId="0" xfId="1" applyFont="1" applyFill="1" applyBorder="1" applyAlignment="1"/>
    <xf numFmtId="0" fontId="56" fillId="11" borderId="47" xfId="1" applyFont="1" applyFill="1" applyBorder="1" applyAlignment="1"/>
    <xf numFmtId="0" fontId="56" fillId="3" borderId="46" xfId="1" applyFont="1" applyFill="1" applyBorder="1" applyAlignment="1">
      <alignment horizontal="left" indent="2"/>
    </xf>
    <xf numFmtId="0" fontId="56" fillId="0" borderId="0" xfId="1" applyFont="1" applyFill="1" applyBorder="1" applyAlignment="1">
      <alignment horizontal="left" indent="2"/>
    </xf>
    <xf numFmtId="0" fontId="86" fillId="11" borderId="47" xfId="1" applyFont="1" applyFill="1" applyBorder="1" applyAlignment="1"/>
    <xf numFmtId="0" fontId="56" fillId="11" borderId="47" xfId="1" applyFont="1" applyFill="1" applyBorder="1" applyAlignment="1">
      <alignment horizontal="left" indent="1"/>
    </xf>
    <xf numFmtId="0" fontId="56" fillId="0" borderId="0" xfId="1" applyFont="1" applyFill="1" applyBorder="1" applyAlignment="1"/>
    <xf numFmtId="0" fontId="59" fillId="11" borderId="47" xfId="1" applyFont="1" applyFill="1" applyBorder="1" applyAlignment="1">
      <alignment horizontal="left" indent="1"/>
    </xf>
    <xf numFmtId="0" fontId="56" fillId="3" borderId="46" xfId="1" applyFont="1" applyFill="1" applyBorder="1" applyAlignment="1"/>
    <xf numFmtId="0" fontId="88" fillId="11" borderId="47" xfId="1" applyFont="1" applyFill="1" applyBorder="1" applyAlignment="1">
      <alignment horizontal="left" indent="1"/>
    </xf>
    <xf numFmtId="0" fontId="89" fillId="3" borderId="46" xfId="1" applyFont="1" applyFill="1" applyBorder="1" applyAlignment="1"/>
    <xf numFmtId="0" fontId="56" fillId="3" borderId="48" xfId="1" applyFont="1" applyFill="1" applyBorder="1" applyAlignment="1"/>
    <xf numFmtId="0" fontId="56" fillId="11" borderId="49"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5"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40" xfId="0" applyFont="1" applyFill="1" applyBorder="1" applyAlignment="1"/>
    <xf numFmtId="0" fontId="7" fillId="0" borderId="45"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40" xfId="0" applyFont="1" applyFill="1" applyBorder="1" applyAlignment="1"/>
    <xf numFmtId="0" fontId="7" fillId="0" borderId="53" xfId="0" applyFont="1" applyFill="1" applyBorder="1" applyAlignment="1">
      <alignment horizontal="center"/>
    </xf>
    <xf numFmtId="0" fontId="7" fillId="0" borderId="54" xfId="0" applyFont="1" applyFill="1" applyBorder="1" applyAlignment="1">
      <alignment horizontal="left" indent="1"/>
    </xf>
    <xf numFmtId="14" fontId="7" fillId="0" borderId="54" xfId="0" applyNumberFormat="1" applyFont="1" applyFill="1" applyBorder="1" applyAlignment="1">
      <alignment horizontal="center"/>
    </xf>
    <xf numFmtId="14" fontId="7" fillId="0" borderId="55" xfId="0" applyNumberFormat="1" applyFont="1" applyFill="1" applyBorder="1" applyAlignment="1">
      <alignment horizontal="center"/>
    </xf>
    <xf numFmtId="0" fontId="116" fillId="17" borderId="50" xfId="0" applyFont="1" applyFill="1" applyBorder="1" applyAlignment="1">
      <alignment horizontal="center" vertical="center"/>
    </xf>
    <xf numFmtId="0" fontId="116" fillId="17" borderId="51" xfId="0" applyFont="1" applyFill="1" applyBorder="1" applyAlignment="1">
      <alignment horizontal="center" vertical="center"/>
    </xf>
    <xf numFmtId="0" fontId="41" fillId="17" borderId="51" xfId="0" applyFont="1" applyFill="1" applyBorder="1" applyAlignment="1">
      <alignment horizontal="center" vertical="center"/>
    </xf>
    <xf numFmtId="0" fontId="41" fillId="17" borderId="52" xfId="0" applyFont="1" applyFill="1" applyBorder="1" applyAlignment="1">
      <alignment horizontal="center" vertical="center"/>
    </xf>
    <xf numFmtId="0" fontId="113" fillId="11" borderId="51" xfId="0" applyFont="1" applyFill="1" applyBorder="1" applyAlignment="1">
      <alignment horizontal="center"/>
    </xf>
    <xf numFmtId="17" fontId="114" fillId="11" borderId="41" xfId="0" applyNumberFormat="1" applyFont="1" applyFill="1" applyBorder="1" applyAlignment="1">
      <alignment horizontal="center"/>
    </xf>
    <xf numFmtId="17" fontId="114" fillId="11" borderId="57" xfId="0" applyNumberFormat="1" applyFont="1" applyFill="1" applyBorder="1" applyAlignment="1">
      <alignment horizontal="center"/>
    </xf>
    <xf numFmtId="0" fontId="7" fillId="11" borderId="49"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18" fillId="0" borderId="0" xfId="0" applyFont="1" applyFill="1" applyAlignment="1"/>
    <xf numFmtId="0" fontId="119"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99"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40"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95" fillId="10" borderId="45" xfId="1" applyFont="1" applyFill="1" applyBorder="1" applyAlignment="1">
      <alignment horizontal="center"/>
    </xf>
    <xf numFmtId="0" fontId="95" fillId="10" borderId="4" xfId="1" applyFont="1" applyFill="1" applyBorder="1" applyAlignment="1">
      <alignment horizontal="center"/>
    </xf>
    <xf numFmtId="0" fontId="95" fillId="10" borderId="38" xfId="1" applyFont="1" applyFill="1" applyBorder="1" applyAlignment="1">
      <alignment horizontal="center"/>
    </xf>
    <xf numFmtId="0" fontId="56" fillId="11" borderId="25" xfId="1" applyFont="1" applyFill="1" applyBorder="1" applyAlignment="1"/>
    <xf numFmtId="0" fontId="86" fillId="11" borderId="25" xfId="1" applyFont="1" applyFill="1" applyBorder="1" applyAlignment="1"/>
    <xf numFmtId="0" fontId="56" fillId="11" borderId="25" xfId="1" applyFont="1" applyFill="1" applyBorder="1" applyAlignment="1">
      <alignment horizontal="left" indent="1"/>
    </xf>
    <xf numFmtId="0" fontId="59" fillId="11" borderId="25" xfId="1" applyFont="1" applyFill="1" applyBorder="1" applyAlignment="1">
      <alignment horizontal="left" indent="1"/>
    </xf>
    <xf numFmtId="0" fontId="88" fillId="11" borderId="25" xfId="1" applyFont="1" applyFill="1" applyBorder="1" applyAlignment="1">
      <alignment horizontal="left" indent="1"/>
    </xf>
    <xf numFmtId="0" fontId="56" fillId="11" borderId="26" xfId="1" applyFont="1" applyFill="1" applyBorder="1" applyAlignment="1"/>
    <xf numFmtId="0" fontId="56" fillId="0" borderId="8" xfId="1" applyFont="1" applyFill="1" applyBorder="1" applyAlignment="1">
      <alignment horizontal="left" indent="1"/>
    </xf>
    <xf numFmtId="0" fontId="86" fillId="13" borderId="0" xfId="1" applyFont="1" applyFill="1" applyBorder="1" applyAlignment="1"/>
    <xf numFmtId="0" fontId="56" fillId="13" borderId="0" xfId="1" applyFont="1" applyFill="1" applyBorder="1" applyAlignment="1">
      <alignment horizontal="left" indent="2"/>
    </xf>
    <xf numFmtId="0" fontId="56" fillId="13" borderId="0" xfId="1" applyFont="1" applyFill="1" applyBorder="1" applyAlignment="1">
      <alignment horizontal="left" indent="1"/>
    </xf>
    <xf numFmtId="0" fontId="56" fillId="13" borderId="0" xfId="1" applyFont="1" applyFill="1" applyBorder="1" applyAlignment="1"/>
    <xf numFmtId="0" fontId="56" fillId="13" borderId="1" xfId="1" applyFont="1" applyFill="1" applyBorder="1" applyAlignment="1"/>
    <xf numFmtId="0" fontId="56" fillId="10" borderId="7" xfId="1" applyFont="1" applyFill="1" applyBorder="1" applyAlignment="1"/>
    <xf numFmtId="0" fontId="86" fillId="10" borderId="7" xfId="1" applyFont="1" applyFill="1" applyBorder="1" applyAlignment="1"/>
    <xf numFmtId="0" fontId="56" fillId="10" borderId="7" xfId="1" applyFont="1" applyFill="1" applyBorder="1" applyAlignment="1">
      <alignment horizontal="left" indent="1"/>
    </xf>
    <xf numFmtId="0" fontId="87" fillId="10" borderId="7" xfId="1" applyFont="1" applyFill="1" applyBorder="1" applyAlignment="1">
      <alignment horizontal="center"/>
    </xf>
    <xf numFmtId="0" fontId="56" fillId="10" borderId="9" xfId="1" applyFont="1" applyFill="1" applyBorder="1" applyAlignment="1"/>
    <xf numFmtId="0" fontId="11" fillId="15" borderId="15" xfId="1" applyFont="1" applyFill="1" applyBorder="1" applyAlignment="1"/>
    <xf numFmtId="0" fontId="86" fillId="0" borderId="8" xfId="1" applyFont="1" applyFill="1" applyBorder="1" applyAlignment="1">
      <alignment horizontal="left"/>
    </xf>
    <xf numFmtId="0" fontId="56" fillId="0" borderId="8" xfId="1" applyFont="1" applyFill="1" applyBorder="1" applyAlignment="1">
      <alignment horizontal="left"/>
    </xf>
    <xf numFmtId="0" fontId="56" fillId="0" borderId="10" xfId="1" applyFont="1" applyFill="1" applyBorder="1" applyAlignment="1">
      <alignment horizontal="left"/>
    </xf>
    <xf numFmtId="0" fontId="84" fillId="0" borderId="0" xfId="0" applyFont="1" applyFill="1" applyAlignment="1">
      <alignment horizontal="center"/>
    </xf>
    <xf numFmtId="0" fontId="84"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58" fillId="0" borderId="8" xfId="1" applyFont="1" applyFill="1" applyBorder="1" applyAlignment="1">
      <alignment horizontal="left"/>
    </xf>
    <xf numFmtId="0" fontId="123" fillId="0" borderId="0" xfId="0" applyFont="1" applyAlignment="1">
      <alignment horizontal="center"/>
    </xf>
    <xf numFmtId="0" fontId="122" fillId="18" borderId="61" xfId="0" applyFont="1" applyFill="1" applyBorder="1" applyAlignment="1">
      <alignment horizontal="justify" wrapText="1"/>
    </xf>
    <xf numFmtId="0" fontId="122" fillId="18" borderId="61" xfId="0" applyFont="1" applyFill="1" applyBorder="1" applyAlignment="1">
      <alignment horizontal="left" vertical="center" wrapText="1"/>
    </xf>
    <xf numFmtId="0" fontId="112" fillId="12" borderId="0" xfId="0" applyFont="1" applyFill="1" applyAlignment="1">
      <alignment horizontal="center"/>
    </xf>
    <xf numFmtId="0" fontId="112" fillId="12" borderId="0" xfId="0" applyFont="1" applyFill="1" applyAlignment="1">
      <alignment wrapText="1"/>
    </xf>
    <xf numFmtId="0" fontId="112" fillId="15" borderId="0" xfId="0" applyFont="1" applyFill="1" applyAlignment="1">
      <alignment wrapText="1"/>
    </xf>
    <xf numFmtId="0" fontId="80" fillId="15" borderId="0" xfId="0" applyFont="1" applyFill="1" applyAlignment="1">
      <alignment horizontal="center"/>
    </xf>
    <xf numFmtId="0" fontId="124" fillId="18" borderId="61" xfId="0" applyFont="1" applyFill="1" applyBorder="1" applyAlignment="1">
      <alignment horizontal="center" wrapText="1"/>
    </xf>
    <xf numFmtId="0" fontId="124" fillId="18" borderId="61" xfId="0" applyFont="1" applyFill="1" applyBorder="1" applyAlignment="1">
      <alignment horizontal="center" vertical="center" wrapText="1"/>
    </xf>
    <xf numFmtId="0" fontId="32" fillId="0" borderId="0" xfId="0" applyFont="1" applyAlignment="1">
      <alignment horizontal="center" vertical="center"/>
    </xf>
    <xf numFmtId="0" fontId="125" fillId="0" borderId="0" xfId="0" applyFont="1"/>
    <xf numFmtId="0" fontId="126" fillId="0" borderId="0" xfId="0" applyFont="1" applyAlignment="1">
      <alignment wrapText="1"/>
    </xf>
    <xf numFmtId="0" fontId="11" fillId="0" borderId="8" xfId="1" applyFont="1" applyFill="1" applyBorder="1" applyAlignment="1">
      <alignment horizontal="left"/>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27"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28" fillId="0" borderId="0" xfId="3" applyFont="1"/>
    <xf numFmtId="9" fontId="3" fillId="0" borderId="0" xfId="3" applyNumberFormat="1" applyFont="1" applyAlignment="1">
      <alignment horizontal="center"/>
    </xf>
    <xf numFmtId="15" fontId="129" fillId="0" borderId="0" xfId="3" applyNumberFormat="1" applyFont="1"/>
    <xf numFmtId="0" fontId="7" fillId="2" borderId="2" xfId="3" applyFont="1" applyFill="1" applyBorder="1"/>
    <xf numFmtId="0" fontId="1" fillId="0" borderId="0" xfId="5" applyFont="1"/>
    <xf numFmtId="0" fontId="3" fillId="0" borderId="0" xfId="5" applyFont="1"/>
    <xf numFmtId="0" fontId="7" fillId="0" borderId="18" xfId="5" applyFont="1" applyBorder="1"/>
    <xf numFmtId="0" fontId="3" fillId="0" borderId="18" xfId="5" applyFont="1" applyBorder="1"/>
    <xf numFmtId="0" fontId="3" fillId="0" borderId="0" xfId="5" applyFont="1" applyBorder="1"/>
    <xf numFmtId="0" fontId="31" fillId="0" borderId="0" xfId="5" applyFont="1" applyBorder="1"/>
    <xf numFmtId="0" fontId="2" fillId="0" borderId="0" xfId="5" applyFont="1" applyBorder="1" applyAlignment="1">
      <alignment horizontal="left"/>
    </xf>
    <xf numFmtId="0" fontId="132" fillId="0" borderId="0" xfId="5" applyFont="1" applyBorder="1"/>
    <xf numFmtId="0" fontId="2" fillId="0" borderId="0" xfId="5" applyFont="1" applyBorder="1"/>
    <xf numFmtId="0" fontId="7" fillId="0" borderId="0" xfId="5" applyFont="1" applyBorder="1"/>
    <xf numFmtId="0" fontId="47" fillId="0" borderId="0" xfId="5" applyFont="1" applyBorder="1"/>
    <xf numFmtId="0" fontId="2" fillId="0" borderId="0" xfId="5" applyFont="1" applyAlignment="1">
      <alignment horizontal="center"/>
    </xf>
    <xf numFmtId="3" fontId="2" fillId="0" borderId="0" xfId="5" applyNumberFormat="1" applyFont="1" applyAlignment="1">
      <alignment horizontal="center"/>
    </xf>
    <xf numFmtId="3" fontId="2" fillId="0" borderId="0" xfId="5" applyNumberFormat="1" applyFont="1" applyAlignment="1">
      <alignment horizontal="center" vertical="center"/>
    </xf>
    <xf numFmtId="9" fontId="2" fillId="0" borderId="0" xfId="5" applyNumberFormat="1" applyFont="1" applyAlignment="1">
      <alignment horizontal="center"/>
    </xf>
    <xf numFmtId="0" fontId="2" fillId="0" borderId="0" xfId="5" applyFont="1" applyBorder="1" applyAlignment="1"/>
    <xf numFmtId="0" fontId="3" fillId="0" borderId="0" xfId="5" applyFont="1" applyBorder="1" applyAlignment="1">
      <alignment horizontal="right"/>
    </xf>
    <xf numFmtId="49" fontId="43" fillId="0" borderId="0" xfId="5" applyNumberFormat="1" applyFont="1"/>
    <xf numFmtId="0" fontId="43" fillId="0" borderId="0" xfId="5" applyFont="1"/>
    <xf numFmtId="0" fontId="51" fillId="0" borderId="0" xfId="5" applyFont="1" applyBorder="1"/>
    <xf numFmtId="0" fontId="39" fillId="0" borderId="24" xfId="5" applyFont="1" applyBorder="1" applyAlignment="1">
      <alignment horizontal="center"/>
    </xf>
    <xf numFmtId="1" fontId="3" fillId="0" borderId="24" xfId="5" applyNumberFormat="1" applyFont="1" applyBorder="1"/>
    <xf numFmtId="1" fontId="3" fillId="0" borderId="34" xfId="5" applyNumberFormat="1" applyFont="1" applyBorder="1"/>
    <xf numFmtId="1" fontId="118" fillId="0" borderId="24" xfId="5" applyNumberFormat="1" applyFont="1" applyBorder="1"/>
    <xf numFmtId="0" fontId="3" fillId="0" borderId="24" xfId="0" applyFont="1" applyBorder="1"/>
    <xf numFmtId="1" fontId="3" fillId="0" borderId="24" xfId="5" applyNumberFormat="1" applyFont="1" applyBorder="1" applyAlignment="1">
      <alignment horizontal="right"/>
    </xf>
    <xf numFmtId="1" fontId="3" fillId="0" borderId="34" xfId="5" applyNumberFormat="1" applyFont="1" applyBorder="1" applyAlignment="1">
      <alignment horizontal="right"/>
    </xf>
    <xf numFmtId="1" fontId="7" fillId="0" borderId="47" xfId="5" applyNumberFormat="1" applyFont="1" applyBorder="1"/>
    <xf numFmtId="1" fontId="3" fillId="0" borderId="47" xfId="5" applyNumberFormat="1" applyFont="1" applyBorder="1"/>
    <xf numFmtId="1" fontId="3" fillId="0" borderId="49" xfId="5" applyNumberFormat="1" applyFont="1" applyBorder="1" applyAlignment="1">
      <alignment horizontal="right"/>
    </xf>
    <xf numFmtId="1" fontId="118" fillId="0" borderId="47" xfId="5" applyNumberFormat="1" applyFont="1" applyBorder="1"/>
    <xf numFmtId="1" fontId="3" fillId="0" borderId="47" xfId="5" applyNumberFormat="1" applyFont="1" applyBorder="1" applyAlignment="1">
      <alignment horizontal="right"/>
    </xf>
    <xf numFmtId="0" fontId="3" fillId="0" borderId="47" xfId="5" applyFont="1" applyBorder="1"/>
    <xf numFmtId="0" fontId="31" fillId="0" borderId="0" xfId="0" applyFont="1" applyAlignment="1">
      <alignment horizontal="center"/>
    </xf>
    <xf numFmtId="0" fontId="31" fillId="0" borderId="0" xfId="0" applyFont="1" applyAlignment="1">
      <alignment horizontal="right"/>
    </xf>
    <xf numFmtId="0" fontId="31" fillId="0" borderId="0" xfId="5" applyFont="1" applyAlignment="1">
      <alignment horizontal="center"/>
    </xf>
    <xf numFmtId="0" fontId="3" fillId="0" borderId="2" xfId="5" applyFont="1" applyBorder="1"/>
    <xf numFmtId="0" fontId="31" fillId="0" borderId="24" xfId="5" applyFont="1" applyBorder="1" applyAlignment="1">
      <alignment horizontal="center" shrinkToFit="1"/>
    </xf>
    <xf numFmtId="0" fontId="31" fillId="0" borderId="39" xfId="5" applyFont="1" applyBorder="1" applyAlignment="1">
      <alignment horizontal="center" shrinkToFit="1"/>
    </xf>
    <xf numFmtId="0" fontId="43" fillId="0" borderId="0" xfId="5" applyFont="1" applyBorder="1" applyAlignment="1">
      <alignment horizontal="center" shrinkToFit="1"/>
    </xf>
    <xf numFmtId="0" fontId="31" fillId="0" borderId="0" xfId="5" applyFont="1" applyBorder="1" applyAlignment="1">
      <alignment horizontal="center" shrinkToFit="1"/>
    </xf>
    <xf numFmtId="1" fontId="3" fillId="0" borderId="17" xfId="5" applyNumberFormat="1" applyFont="1" applyBorder="1" applyAlignment="1" applyProtection="1">
      <alignment horizontal="center" shrinkToFit="1"/>
    </xf>
    <xf numFmtId="0" fontId="31" fillId="2" borderId="24" xfId="5" applyFont="1" applyFill="1" applyBorder="1" applyAlignment="1">
      <alignment horizontal="center" shrinkToFit="1"/>
    </xf>
    <xf numFmtId="0" fontId="118" fillId="2" borderId="0" xfId="5" applyFont="1" applyFill="1"/>
    <xf numFmtId="0" fontId="107" fillId="2" borderId="0" xfId="5" applyFont="1" applyFill="1" applyBorder="1" applyAlignment="1">
      <alignment horizontal="right"/>
    </xf>
    <xf numFmtId="0" fontId="132" fillId="0" borderId="0" xfId="5" applyFont="1" applyBorder="1" applyAlignment="1">
      <alignment horizontal="left" indent="1"/>
    </xf>
    <xf numFmtId="0" fontId="31" fillId="0" borderId="0" xfId="0" applyFont="1" applyAlignment="1">
      <alignment horizontal="left"/>
    </xf>
    <xf numFmtId="0" fontId="31" fillId="0" borderId="0" xfId="0" applyFont="1" applyAlignment="1">
      <alignment horizontal="left" vertical="center"/>
    </xf>
    <xf numFmtId="0" fontId="2" fillId="0" borderId="24" xfId="5" applyFont="1" applyBorder="1" applyAlignment="1">
      <alignment horizontal="center" vertical="center" wrapText="1"/>
    </xf>
    <xf numFmtId="0" fontId="3" fillId="0" borderId="20" xfId="5" applyFont="1" applyBorder="1" applyAlignment="1">
      <alignment horizontal="center" vertical="center" wrapText="1"/>
    </xf>
    <xf numFmtId="165" fontId="3" fillId="0" borderId="63" xfId="5" applyNumberFormat="1" applyFont="1" applyBorder="1" applyAlignment="1">
      <alignment horizontal="center" vertical="center"/>
    </xf>
    <xf numFmtId="0" fontId="13" fillId="0" borderId="0" xfId="3" applyFont="1" applyBorder="1" applyAlignment="1">
      <alignment horizontal="center" vertical="center" shrinkToFit="1"/>
    </xf>
    <xf numFmtId="0" fontId="3" fillId="0" borderId="0" xfId="5" applyFont="1" applyAlignment="1">
      <alignment horizontal="center"/>
    </xf>
    <xf numFmtId="0" fontId="40" fillId="0" borderId="17" xfId="5" applyFont="1" applyBorder="1" applyAlignment="1">
      <alignment horizontal="center" wrapText="1"/>
    </xf>
    <xf numFmtId="0" fontId="40" fillId="0" borderId="57" xfId="5" applyFont="1" applyBorder="1" applyAlignment="1">
      <alignment horizontal="center" wrapText="1"/>
    </xf>
    <xf numFmtId="0" fontId="7" fillId="0" borderId="0" xfId="5" applyFont="1" applyBorder="1" applyAlignment="1">
      <alignment horizontal="right"/>
    </xf>
    <xf numFmtId="0" fontId="2" fillId="0" borderId="0" xfId="5" applyFont="1" applyBorder="1" applyAlignment="1">
      <alignment horizontal="center"/>
    </xf>
    <xf numFmtId="165" fontId="3" fillId="0" borderId="0" xfId="5" applyNumberFormat="1" applyFont="1"/>
    <xf numFmtId="165" fontId="3" fillId="0" borderId="0" xfId="5" applyNumberFormat="1" applyFont="1" applyAlignment="1">
      <alignment horizontal="center"/>
    </xf>
    <xf numFmtId="49" fontId="3" fillId="0" borderId="0" xfId="5" applyNumberFormat="1" applyFont="1" applyBorder="1" applyAlignment="1">
      <alignment horizontal="center"/>
    </xf>
    <xf numFmtId="17" fontId="3" fillId="0" borderId="0" xfId="5" applyNumberFormat="1" applyFont="1" applyAlignment="1">
      <alignment horizontal="center"/>
    </xf>
    <xf numFmtId="0" fontId="44" fillId="0" borderId="47" xfId="5" applyFont="1" applyBorder="1" applyAlignment="1">
      <alignment horizontal="center" vertical="center" wrapText="1"/>
    </xf>
    <xf numFmtId="1" fontId="118" fillId="0" borderId="0" xfId="5" applyNumberFormat="1" applyFont="1" applyBorder="1" applyAlignment="1">
      <alignment horizontal="right"/>
    </xf>
    <xf numFmtId="0" fontId="119" fillId="0" borderId="0" xfId="5" applyFont="1" applyBorder="1"/>
    <xf numFmtId="1" fontId="117" fillId="2" borderId="39" xfId="5" applyNumberFormat="1" applyFont="1" applyFill="1" applyBorder="1"/>
    <xf numFmtId="1" fontId="117" fillId="2" borderId="62" xfId="5" applyNumberFormat="1" applyFont="1" applyFill="1" applyBorder="1"/>
    <xf numFmtId="1" fontId="3" fillId="0" borderId="0" xfId="5" applyNumberFormat="1" applyFont="1" applyBorder="1" applyAlignment="1">
      <alignment horizontal="right"/>
    </xf>
    <xf numFmtId="0" fontId="7" fillId="0" borderId="2" xfId="5" applyFont="1" applyBorder="1" applyAlignment="1">
      <alignment horizontal="right"/>
    </xf>
    <xf numFmtId="1" fontId="3" fillId="0" borderId="65" xfId="5" applyNumberFormat="1" applyFont="1" applyBorder="1" applyAlignment="1">
      <alignment horizontal="right"/>
    </xf>
    <xf numFmtId="1" fontId="118" fillId="0" borderId="66" xfId="5" applyNumberFormat="1" applyFont="1" applyBorder="1"/>
    <xf numFmtId="0" fontId="44" fillId="0" borderId="24" xfId="5" applyFont="1" applyBorder="1" applyAlignment="1">
      <alignment horizontal="center"/>
    </xf>
    <xf numFmtId="0" fontId="40" fillId="0" borderId="25" xfId="5" applyFont="1" applyBorder="1" applyAlignment="1">
      <alignment horizontal="center" wrapText="1"/>
    </xf>
    <xf numFmtId="1" fontId="7" fillId="0" borderId="24" xfId="5" applyNumberFormat="1" applyFont="1" applyBorder="1"/>
    <xf numFmtId="0" fontId="7" fillId="0" borderId="25" xfId="5" applyFont="1" applyBorder="1" applyAlignment="1">
      <alignment horizontal="right"/>
    </xf>
    <xf numFmtId="0" fontId="3" fillId="0" borderId="24" xfId="5" applyFont="1" applyBorder="1"/>
    <xf numFmtId="0" fontId="3" fillId="0" borderId="25" xfId="5" applyFont="1" applyBorder="1"/>
    <xf numFmtId="0" fontId="40" fillId="0" borderId="24" xfId="5" applyFont="1" applyBorder="1" applyAlignment="1">
      <alignment horizontal="center" wrapText="1"/>
    </xf>
    <xf numFmtId="0" fontId="7" fillId="0" borderId="24" xfId="5" applyFont="1" applyBorder="1" applyAlignment="1">
      <alignment horizontal="right"/>
    </xf>
    <xf numFmtId="0" fontId="7" fillId="0" borderId="25" xfId="5" applyFont="1" applyBorder="1"/>
    <xf numFmtId="0" fontId="43" fillId="0" borderId="67" xfId="5" applyFont="1" applyBorder="1"/>
    <xf numFmtId="0" fontId="43" fillId="0" borderId="68" xfId="5" applyFont="1" applyBorder="1"/>
    <xf numFmtId="0" fontId="7" fillId="0" borderId="68" xfId="5" applyFont="1" applyBorder="1"/>
    <xf numFmtId="0" fontId="2" fillId="0" borderId="68" xfId="5" applyFont="1" applyBorder="1"/>
    <xf numFmtId="0" fontId="107" fillId="0" borderId="64" xfId="5" applyFont="1" applyBorder="1" applyAlignment="1">
      <alignment horizontal="left"/>
    </xf>
    <xf numFmtId="0" fontId="107" fillId="0" borderId="39" xfId="5" applyFont="1" applyBorder="1"/>
    <xf numFmtId="0" fontId="107" fillId="0" borderId="28" xfId="5" applyFont="1" applyBorder="1"/>
    <xf numFmtId="1" fontId="107" fillId="0" borderId="55" xfId="5" applyNumberFormat="1" applyFont="1" applyBorder="1" applyAlignment="1">
      <alignment horizontal="right"/>
    </xf>
    <xf numFmtId="1" fontId="34" fillId="0" borderId="24" xfId="0" applyNumberFormat="1" applyFont="1" applyFill="1" applyBorder="1" applyAlignment="1">
      <alignment horizontal="center" shrinkToFit="1"/>
    </xf>
    <xf numFmtId="0" fontId="22" fillId="0" borderId="34" xfId="5" applyFont="1" applyBorder="1"/>
    <xf numFmtId="0" fontId="22" fillId="0" borderId="49" xfId="5" applyFont="1" applyBorder="1"/>
    <xf numFmtId="0" fontId="116" fillId="0" borderId="39" xfId="5" applyFont="1" applyBorder="1"/>
    <xf numFmtId="0" fontId="56" fillId="0" borderId="0" xfId="1" applyFont="1" applyBorder="1" applyAlignment="1"/>
    <xf numFmtId="0" fontId="81" fillId="0" borderId="0" xfId="1" applyFont="1" applyBorder="1" applyAlignment="1"/>
    <xf numFmtId="0" fontId="56" fillId="0" borderId="0" xfId="1" applyFont="1" applyBorder="1"/>
    <xf numFmtId="0" fontId="56" fillId="0" borderId="0" xfId="1" applyFont="1" applyBorder="1" applyAlignment="1">
      <alignment horizontal="left" indent="2"/>
    </xf>
    <xf numFmtId="0" fontId="94" fillId="0" borderId="0" xfId="1" applyFont="1" applyBorder="1" applyAlignment="1"/>
    <xf numFmtId="0" fontId="56" fillId="0" borderId="0" xfId="1" applyFont="1" applyBorder="1" applyAlignment="1">
      <alignment horizontal="left" indent="4"/>
    </xf>
    <xf numFmtId="0" fontId="117" fillId="0" borderId="0" xfId="1" applyFont="1" applyBorder="1" applyAlignment="1">
      <alignment horizontal="left" indent="6"/>
    </xf>
    <xf numFmtId="0" fontId="96" fillId="0" borderId="0" xfId="0" applyFont="1" applyFill="1" applyBorder="1" applyAlignment="1">
      <alignment horizontal="center" wrapText="1"/>
    </xf>
    <xf numFmtId="0" fontId="3" fillId="0" borderId="24" xfId="5" applyFont="1" applyBorder="1" applyAlignment="1">
      <alignment horizontal="center" vertical="center" wrapText="1"/>
    </xf>
    <xf numFmtId="0" fontId="48" fillId="0" borderId="47" xfId="5" applyFont="1" applyBorder="1" applyAlignment="1">
      <alignment horizontal="center" vertical="center" wrapText="1"/>
    </xf>
    <xf numFmtId="0" fontId="3" fillId="0" borderId="0" xfId="5" applyFont="1" applyBorder="1" applyAlignment="1">
      <alignment horizontal="center" vertical="center" wrapText="1"/>
    </xf>
    <xf numFmtId="0" fontId="30" fillId="0" borderId="0" xfId="5" applyFont="1" applyBorder="1" applyAlignment="1">
      <alignment horizontal="right"/>
    </xf>
    <xf numFmtId="0" fontId="30" fillId="0" borderId="0" xfId="5" applyFont="1"/>
    <xf numFmtId="0" fontId="136" fillId="0" borderId="0" xfId="5" applyFont="1" applyBorder="1" applyAlignment="1">
      <alignment horizontal="center" vertical="center" wrapText="1"/>
    </xf>
    <xf numFmtId="0" fontId="30" fillId="0" borderId="0" xfId="5" applyFont="1" applyAlignment="1">
      <alignment horizontal="center"/>
    </xf>
    <xf numFmtId="0" fontId="96" fillId="0" borderId="17" xfId="5" applyFont="1" applyBorder="1" applyAlignment="1">
      <alignment horizontal="center"/>
    </xf>
    <xf numFmtId="165" fontId="96" fillId="0" borderId="18" xfId="5" applyNumberFormat="1" applyFont="1" applyBorder="1" applyAlignment="1">
      <alignment horizontal="center"/>
    </xf>
    <xf numFmtId="0" fontId="96" fillId="0" borderId="18" xfId="5" applyFont="1" applyBorder="1" applyAlignment="1">
      <alignment horizontal="center"/>
    </xf>
    <xf numFmtId="49" fontId="96" fillId="0" borderId="18" xfId="5" applyNumberFormat="1" applyFont="1" applyBorder="1" applyAlignment="1">
      <alignment horizontal="center"/>
    </xf>
    <xf numFmtId="0" fontId="96" fillId="0" borderId="19" xfId="5" applyFont="1" applyBorder="1" applyAlignment="1">
      <alignment horizontal="center"/>
    </xf>
    <xf numFmtId="0" fontId="136" fillId="0" borderId="24" xfId="5" applyFont="1" applyBorder="1" applyAlignment="1">
      <alignment horizontal="left" vertical="center" wrapText="1"/>
    </xf>
    <xf numFmtId="0" fontId="30" fillId="0" borderId="0" xfId="5" applyFont="1" applyBorder="1"/>
    <xf numFmtId="0" fontId="30" fillId="0" borderId="25" xfId="5" applyFont="1" applyBorder="1"/>
    <xf numFmtId="0" fontId="136" fillId="0" borderId="20" xfId="5" applyFont="1" applyBorder="1" applyAlignment="1">
      <alignment horizontal="left" vertical="center" wrapText="1"/>
    </xf>
    <xf numFmtId="0" fontId="136" fillId="0" borderId="21" xfId="5" applyFont="1" applyBorder="1" applyAlignment="1">
      <alignment horizontal="center" vertical="center" wrapText="1"/>
    </xf>
    <xf numFmtId="0" fontId="30" fillId="0" borderId="21" xfId="5" applyFont="1" applyBorder="1" applyAlignment="1">
      <alignment horizontal="right"/>
    </xf>
    <xf numFmtId="0" fontId="30" fillId="0" borderId="21" xfId="5" applyFont="1" applyBorder="1"/>
    <xf numFmtId="0" fontId="30" fillId="0" borderId="22" xfId="5" applyFont="1" applyBorder="1"/>
    <xf numFmtId="0" fontId="136" fillId="0" borderId="0" xfId="5" applyFont="1" applyBorder="1" applyAlignment="1">
      <alignment horizontal="left" vertical="center" wrapText="1"/>
    </xf>
    <xf numFmtId="0" fontId="32" fillId="0" borderId="0" xfId="0" applyFont="1" applyAlignment="1">
      <alignment vertical="center" wrapText="1"/>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6" fillId="0" borderId="58" xfId="0" applyFont="1" applyFill="1" applyBorder="1" applyAlignment="1">
      <alignment horizontal="center" wrapText="1"/>
    </xf>
    <xf numFmtId="0" fontId="96" fillId="0" borderId="59" xfId="0" applyFont="1" applyFill="1" applyBorder="1" applyAlignment="1">
      <alignment horizontal="center" wrapText="1"/>
    </xf>
    <xf numFmtId="0" fontId="96" fillId="0" borderId="60"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5" fillId="11" borderId="11" xfId="1" applyFont="1" applyFill="1" applyBorder="1" applyAlignment="1">
      <alignment horizontal="center"/>
    </xf>
    <xf numFmtId="0" fontId="115" fillId="11" borderId="3" xfId="1" applyFont="1" applyFill="1" applyBorder="1" applyAlignment="1">
      <alignment horizontal="center"/>
    </xf>
    <xf numFmtId="0" fontId="115" fillId="11" borderId="38" xfId="1"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113" fillId="11" borderId="42" xfId="0" applyFont="1" applyFill="1" applyBorder="1" applyAlignment="1">
      <alignment horizontal="center"/>
    </xf>
    <xf numFmtId="0" fontId="113" fillId="11" borderId="56"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82" fillId="0" borderId="42" xfId="1" applyFont="1" applyFill="1" applyBorder="1" applyAlignment="1">
      <alignment horizontal="center"/>
    </xf>
    <xf numFmtId="0" fontId="82" fillId="0" borderId="43" xfId="1" applyFont="1" applyFill="1" applyBorder="1" applyAlignment="1">
      <alignment horizontal="center"/>
    </xf>
    <xf numFmtId="0" fontId="82" fillId="0" borderId="44" xfId="1" applyFont="1" applyFill="1" applyBorder="1" applyAlignment="1">
      <alignment horizontal="center"/>
    </xf>
    <xf numFmtId="0" fontId="93" fillId="0" borderId="30" xfId="0" applyFont="1" applyFill="1" applyBorder="1" applyAlignment="1">
      <alignment horizontal="center" wrapText="1"/>
    </xf>
    <xf numFmtId="0" fontId="93" fillId="0" borderId="31" xfId="0" applyFont="1" applyFill="1" applyBorder="1" applyAlignment="1">
      <alignment horizontal="center" wrapText="1"/>
    </xf>
    <xf numFmtId="0" fontId="93" fillId="0" borderId="33" xfId="0" applyFont="1" applyFill="1" applyBorder="1" applyAlignment="1">
      <alignment horizontal="center" wrapText="1"/>
    </xf>
    <xf numFmtId="0" fontId="82" fillId="16" borderId="42" xfId="1" applyFont="1" applyFill="1" applyBorder="1" applyAlignment="1">
      <alignment horizontal="center"/>
    </xf>
    <xf numFmtId="0" fontId="82" fillId="16" borderId="43" xfId="1" applyFont="1" applyFill="1" applyBorder="1" applyAlignment="1">
      <alignment horizontal="center"/>
    </xf>
    <xf numFmtId="0" fontId="82" fillId="16" borderId="18" xfId="1" applyFont="1" applyFill="1" applyBorder="1" applyAlignment="1">
      <alignment horizontal="center"/>
    </xf>
    <xf numFmtId="0" fontId="82" fillId="16" borderId="44" xfId="1" applyFont="1" applyFill="1" applyBorder="1" applyAlignment="1">
      <alignment horizontal="center"/>
    </xf>
    <xf numFmtId="0" fontId="93" fillId="0" borderId="21" xfId="0" applyFont="1" applyFill="1" applyBorder="1" applyAlignment="1">
      <alignment horizontal="center" wrapText="1"/>
    </xf>
    <xf numFmtId="0" fontId="95" fillId="10" borderId="11" xfId="1" applyFont="1" applyFill="1" applyBorder="1" applyAlignment="1">
      <alignment horizontal="center"/>
    </xf>
    <xf numFmtId="0" fontId="95" fillId="10" borderId="12" xfId="1" applyFont="1" applyFill="1" applyBorder="1" applyAlignment="1">
      <alignment horizontal="center"/>
    </xf>
    <xf numFmtId="0" fontId="31" fillId="0" borderId="0" xfId="5" applyFont="1" applyAlignment="1">
      <alignment horizontal="right"/>
    </xf>
    <xf numFmtId="0" fontId="134" fillId="0" borderId="21" xfId="5" applyFont="1" applyBorder="1" applyAlignment="1">
      <alignment horizontal="center" vertical="center" shrinkToFit="1"/>
    </xf>
    <xf numFmtId="0" fontId="14" fillId="0" borderId="21" xfId="5" applyFont="1" applyBorder="1" applyAlignment="1">
      <alignment horizontal="center" vertical="center"/>
    </xf>
    <xf numFmtId="0" fontId="40" fillId="0" borderId="17" xfId="5" applyFont="1" applyBorder="1" applyAlignment="1">
      <alignment horizontal="center" vertical="center"/>
    </xf>
    <xf numFmtId="0" fontId="40" fillId="0" borderId="18" xfId="5" applyFont="1" applyBorder="1" applyAlignment="1">
      <alignment horizontal="center" vertical="center"/>
    </xf>
    <xf numFmtId="0" fontId="31" fillId="0" borderId="24" xfId="5" applyFont="1" applyBorder="1" applyAlignment="1">
      <alignment horizontal="center" vertical="center"/>
    </xf>
    <xf numFmtId="0" fontId="31" fillId="0" borderId="0" xfId="5" applyFont="1" applyBorder="1" applyAlignment="1">
      <alignment horizontal="center" vertical="center"/>
    </xf>
    <xf numFmtId="0" fontId="3" fillId="0" borderId="20" xfId="5" applyFont="1" applyBorder="1" applyAlignment="1">
      <alignment horizontal="center"/>
    </xf>
    <xf numFmtId="0" fontId="3" fillId="0" borderId="21" xfId="5" applyFont="1" applyBorder="1" applyAlignment="1">
      <alignment horizontal="center"/>
    </xf>
    <xf numFmtId="0" fontId="135" fillId="0" borderId="17" xfId="5" applyFont="1" applyBorder="1" applyAlignment="1">
      <alignment horizontal="center"/>
    </xf>
    <xf numFmtId="0" fontId="135" fillId="0" borderId="19" xfId="5" applyFont="1" applyBorder="1" applyAlignment="1">
      <alignment horizontal="center"/>
    </xf>
    <xf numFmtId="0" fontId="3" fillId="0" borderId="24" xfId="5" applyFont="1" applyBorder="1" applyAlignment="1">
      <alignment horizontal="center"/>
    </xf>
    <xf numFmtId="0" fontId="3" fillId="0" borderId="0" xfId="5" applyFont="1" applyBorder="1" applyAlignment="1">
      <alignment horizontal="center"/>
    </xf>
    <xf numFmtId="0" fontId="3" fillId="0" borderId="25" xfId="5" applyFont="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08" fillId="0" borderId="30" xfId="0" applyFont="1" applyFill="1" applyBorder="1" applyAlignment="1">
      <alignment horizontal="center" wrapText="1"/>
    </xf>
    <xf numFmtId="0" fontId="108" fillId="0" borderId="31" xfId="0" applyFont="1" applyFill="1" applyBorder="1" applyAlignment="1">
      <alignment horizontal="center" wrapText="1"/>
    </xf>
    <xf numFmtId="0" fontId="108"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0" fillId="0" borderId="20" xfId="3" applyFont="1" applyBorder="1" applyAlignment="1">
      <alignment horizontal="center"/>
    </xf>
    <xf numFmtId="0" fontId="130" fillId="0" borderId="21" xfId="3" applyFont="1" applyBorder="1" applyAlignment="1">
      <alignment horizontal="center"/>
    </xf>
    <xf numFmtId="0" fontId="130"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43" t="s">
        <v>96</v>
      </c>
      <c r="B1" s="743"/>
      <c r="C1" s="743"/>
      <c r="D1" s="743"/>
      <c r="E1" s="743"/>
    </row>
    <row r="2" spans="1:7" ht="30" customHeight="1">
      <c r="A2" s="744" t="s">
        <v>218</v>
      </c>
      <c r="B2" s="744"/>
      <c r="C2" s="744"/>
      <c r="D2" s="744"/>
      <c r="E2" s="744"/>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745" t="s">
        <v>30</v>
      </c>
      <c r="B32" s="746"/>
      <c r="C32" s="69">
        <v>150000</v>
      </c>
      <c r="D32" s="69">
        <v>-214000</v>
      </c>
      <c r="E32" s="70"/>
    </row>
    <row r="33" spans="1:5" ht="20.100000000000001" customHeight="1">
      <c r="A33" s="747" t="s">
        <v>26</v>
      </c>
      <c r="B33" s="748"/>
      <c r="C33" s="69">
        <v>67000</v>
      </c>
      <c r="D33" s="69">
        <v>-26000</v>
      </c>
      <c r="E33" s="69">
        <v>100000</v>
      </c>
    </row>
    <row r="34" spans="1:5" ht="19.5" customHeight="1">
      <c r="A34" s="745" t="s">
        <v>22</v>
      </c>
      <c r="B34" s="746"/>
      <c r="C34" s="69">
        <v>240000</v>
      </c>
      <c r="D34" s="69">
        <v>165000</v>
      </c>
      <c r="E34" s="69">
        <v>218000</v>
      </c>
    </row>
    <row r="35" spans="1:5" ht="20.100000000000001" customHeight="1">
      <c r="A35" s="749" t="s">
        <v>31</v>
      </c>
      <c r="B35" s="750"/>
      <c r="C35" s="69"/>
      <c r="D35" s="69">
        <v>42000</v>
      </c>
      <c r="E35" s="69">
        <v>21000</v>
      </c>
    </row>
    <row r="36" spans="1:5" ht="20.100000000000001" customHeight="1">
      <c r="A36" s="751" t="s">
        <v>90</v>
      </c>
      <c r="B36" s="751"/>
      <c r="C36" s="751"/>
      <c r="D36" s="751"/>
      <c r="E36" s="751"/>
    </row>
    <row r="37" spans="1:5" ht="20.100000000000001" customHeight="1">
      <c r="A37" s="752" t="s">
        <v>164</v>
      </c>
      <c r="B37" s="753"/>
      <c r="C37" s="73" t="s">
        <v>165</v>
      </c>
      <c r="D37" s="61" t="s">
        <v>29</v>
      </c>
      <c r="E37" s="42"/>
    </row>
    <row r="38" spans="1:5" ht="20.100000000000001" customHeight="1">
      <c r="A38" s="754" t="s">
        <v>131</v>
      </c>
      <c r="B38" s="755"/>
      <c r="C38" s="74" t="s">
        <v>57</v>
      </c>
      <c r="D38" s="62" t="s">
        <v>29</v>
      </c>
      <c r="E38" s="44"/>
    </row>
    <row r="39" spans="1:5" ht="20.100000000000001" customHeight="1">
      <c r="A39" s="756" t="s">
        <v>166</v>
      </c>
      <c r="B39" s="757"/>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742" t="s">
        <v>37</v>
      </c>
      <c r="B95" s="742"/>
      <c r="C95" s="2"/>
      <c r="D95" s="2">
        <f>+D52</f>
        <v>42799</v>
      </c>
      <c r="E95" s="2">
        <f>+E52</f>
        <v>42822</v>
      </c>
    </row>
    <row r="96" spans="1:5" ht="20.100000000000001" customHeight="1">
      <c r="A96" s="742" t="str">
        <f>+A53</f>
        <v xml:space="preserve">Challan No provided by HDFC Bank </v>
      </c>
      <c r="B96" s="742"/>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43" t="s">
        <v>95</v>
      </c>
      <c r="B1" s="743"/>
      <c r="C1" s="743"/>
      <c r="D1" s="743"/>
      <c r="E1" s="743"/>
    </row>
    <row r="2" spans="1:7" ht="30" customHeight="1">
      <c r="A2" s="744" t="s">
        <v>217</v>
      </c>
      <c r="B2" s="744"/>
      <c r="C2" s="744"/>
      <c r="D2" s="744"/>
      <c r="E2" s="744"/>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745" t="s">
        <v>30</v>
      </c>
      <c r="B32" s="746"/>
      <c r="C32" s="69">
        <v>-210000</v>
      </c>
      <c r="D32" s="69">
        <v>-115000</v>
      </c>
      <c r="E32" s="70">
        <v>150000</v>
      </c>
    </row>
    <row r="33" spans="1:5" ht="20.100000000000001" customHeight="1">
      <c r="A33" s="747" t="s">
        <v>26</v>
      </c>
      <c r="B33" s="748"/>
      <c r="C33" s="69">
        <v>58000</v>
      </c>
      <c r="D33" s="69">
        <v>48000</v>
      </c>
      <c r="E33" s="69">
        <v>-40000</v>
      </c>
    </row>
    <row r="34" spans="1:5" ht="19.5" customHeight="1">
      <c r="A34" s="745" t="s">
        <v>22</v>
      </c>
      <c r="B34" s="746"/>
      <c r="C34" s="69">
        <v>160000</v>
      </c>
      <c r="D34" s="69">
        <v>180000</v>
      </c>
      <c r="E34" s="69">
        <v>120000</v>
      </c>
    </row>
    <row r="35" spans="1:5" ht="20.100000000000001" customHeight="1">
      <c r="A35" s="749" t="s">
        <v>31</v>
      </c>
      <c r="B35" s="750"/>
      <c r="C35" s="69">
        <v>50000</v>
      </c>
      <c r="D35" s="69">
        <v>45000</v>
      </c>
      <c r="E35" s="69">
        <v>40000</v>
      </c>
    </row>
    <row r="36" spans="1:5" ht="20.100000000000001" customHeight="1">
      <c r="A36" s="751" t="s">
        <v>90</v>
      </c>
      <c r="B36" s="751"/>
      <c r="C36" s="751"/>
      <c r="D36" s="751"/>
      <c r="E36" s="751"/>
    </row>
    <row r="37" spans="1:5" ht="20.100000000000001" customHeight="1">
      <c r="A37" s="752" t="s">
        <v>130</v>
      </c>
      <c r="B37" s="753"/>
      <c r="C37" s="73" t="s">
        <v>133</v>
      </c>
      <c r="D37" s="61" t="s">
        <v>29</v>
      </c>
      <c r="E37" s="42"/>
    </row>
    <row r="38" spans="1:5" ht="20.100000000000001" customHeight="1">
      <c r="A38" s="754" t="s">
        <v>131</v>
      </c>
      <c r="B38" s="755"/>
      <c r="C38" s="74" t="s">
        <v>57</v>
      </c>
      <c r="D38" s="62" t="s">
        <v>29</v>
      </c>
      <c r="E38" s="44"/>
    </row>
    <row r="39" spans="1:5" ht="20.100000000000001" customHeight="1">
      <c r="A39" s="756" t="s">
        <v>145</v>
      </c>
      <c r="B39" s="757"/>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742" t="s">
        <v>37</v>
      </c>
      <c r="B95" s="742"/>
      <c r="C95" s="2">
        <f t="shared" si="9"/>
        <v>42770</v>
      </c>
      <c r="D95" s="2">
        <f t="shared" si="9"/>
        <v>42801</v>
      </c>
      <c r="E95" s="2">
        <f t="shared" si="9"/>
        <v>42855</v>
      </c>
    </row>
    <row r="96" spans="1:5" ht="20.100000000000001" customHeight="1">
      <c r="A96" s="742" t="str">
        <f>+A53</f>
        <v xml:space="preserve">Challan No provided by HDFC Bank </v>
      </c>
      <c r="B96" s="742"/>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43" t="s">
        <v>96</v>
      </c>
      <c r="B1" s="743"/>
      <c r="C1" s="743"/>
      <c r="D1" s="743"/>
      <c r="E1" s="743"/>
    </row>
    <row r="2" spans="1:7" ht="30" customHeight="1">
      <c r="A2" s="744" t="s">
        <v>219</v>
      </c>
      <c r="B2" s="744"/>
      <c r="C2" s="744"/>
      <c r="D2" s="744"/>
      <c r="E2" s="744"/>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745" t="s">
        <v>30</v>
      </c>
      <c r="B32" s="746"/>
      <c r="C32" s="69">
        <v>315000</v>
      </c>
      <c r="D32" s="69">
        <v>175000</v>
      </c>
      <c r="E32" s="69">
        <v>-225000</v>
      </c>
    </row>
    <row r="33" spans="1:5" ht="20.100000000000001" customHeight="1">
      <c r="A33" s="747" t="s">
        <v>26</v>
      </c>
      <c r="B33" s="748"/>
      <c r="C33" s="69">
        <v>200000</v>
      </c>
      <c r="D33" s="69">
        <v>159000</v>
      </c>
      <c r="E33" s="69">
        <v>-150000</v>
      </c>
    </row>
    <row r="34" spans="1:5" ht="19.5" customHeight="1">
      <c r="A34" s="745" t="s">
        <v>22</v>
      </c>
      <c r="B34" s="746"/>
      <c r="C34" s="69">
        <v>258000</v>
      </c>
      <c r="D34" s="69">
        <v>190000</v>
      </c>
      <c r="E34" s="69">
        <v>210000</v>
      </c>
    </row>
    <row r="35" spans="1:5" ht="20.100000000000001" customHeight="1">
      <c r="A35" s="749" t="s">
        <v>31</v>
      </c>
      <c r="B35" s="750"/>
      <c r="C35" s="69">
        <v>125000</v>
      </c>
      <c r="D35" s="69">
        <v>85000</v>
      </c>
      <c r="E35" s="69">
        <v>57000</v>
      </c>
    </row>
    <row r="36" spans="1:5" ht="20.100000000000001" customHeight="1">
      <c r="A36" s="751" t="s">
        <v>90</v>
      </c>
      <c r="B36" s="751"/>
      <c r="C36" s="751"/>
      <c r="D36" s="751"/>
      <c r="E36" s="751"/>
    </row>
    <row r="37" spans="1:5" ht="20.100000000000001" customHeight="1">
      <c r="A37" s="752" t="s">
        <v>185</v>
      </c>
      <c r="B37" s="753"/>
      <c r="C37" s="73" t="s">
        <v>57</v>
      </c>
      <c r="D37" s="61" t="s">
        <v>29</v>
      </c>
      <c r="E37" s="42"/>
    </row>
    <row r="38" spans="1:5" ht="20.100000000000001" customHeight="1">
      <c r="A38" s="754" t="s">
        <v>131</v>
      </c>
      <c r="B38" s="755"/>
      <c r="C38" s="74" t="s">
        <v>57</v>
      </c>
      <c r="D38" s="62" t="s">
        <v>29</v>
      </c>
      <c r="E38" s="44"/>
    </row>
    <row r="39" spans="1:5" ht="20.100000000000001" customHeight="1">
      <c r="A39" s="756" t="s">
        <v>132</v>
      </c>
      <c r="B39" s="757"/>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742" t="s">
        <v>37</v>
      </c>
      <c r="B95" s="742"/>
      <c r="C95" s="2">
        <f>+C52</f>
        <v>42769</v>
      </c>
      <c r="D95" s="2">
        <f t="shared" si="9"/>
        <v>42797</v>
      </c>
      <c r="E95" s="2">
        <f t="shared" si="9"/>
        <v>42838</v>
      </c>
    </row>
    <row r="96" spans="1:5" ht="20.100000000000001" customHeight="1">
      <c r="A96" s="742" t="str">
        <f>+A53</f>
        <v xml:space="preserve">Challan No provided by HDFC Bank </v>
      </c>
      <c r="B96" s="742"/>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8" sqref="A8"/>
    </sheetView>
  </sheetViews>
  <sheetFormatPr defaultRowHeight="20.100000000000001" customHeight="1"/>
  <cols>
    <col min="1" max="1" width="87" style="715" customWidth="1"/>
    <col min="2" max="2" width="64.85546875" style="712" customWidth="1"/>
    <col min="3" max="16384" width="9.140625" style="712"/>
  </cols>
  <sheetData>
    <row r="1" spans="1:2" ht="20.100000000000001" customHeight="1">
      <c r="A1" s="713" t="s">
        <v>498</v>
      </c>
      <c r="B1" s="714" t="s">
        <v>499</v>
      </c>
    </row>
    <row r="2" spans="1:2" ht="20.100000000000001" customHeight="1">
      <c r="A2" s="715" t="s">
        <v>825</v>
      </c>
      <c r="B2" s="712" t="s">
        <v>500</v>
      </c>
    </row>
    <row r="3" spans="1:2" ht="20.100000000000001" customHeight="1">
      <c r="A3" s="715" t="s">
        <v>828</v>
      </c>
      <c r="B3" s="712" t="s">
        <v>501</v>
      </c>
    </row>
    <row r="4" spans="1:2" ht="20.100000000000001" customHeight="1">
      <c r="A4" s="715" t="s">
        <v>826</v>
      </c>
      <c r="B4" s="716"/>
    </row>
    <row r="5" spans="1:2" ht="20.100000000000001" customHeight="1">
      <c r="A5" s="715" t="s">
        <v>809</v>
      </c>
    </row>
    <row r="6" spans="1:2" ht="20.100000000000001" customHeight="1">
      <c r="A6" s="713" t="s">
        <v>810</v>
      </c>
    </row>
    <row r="7" spans="1:2" ht="20.100000000000001" customHeight="1">
      <c r="A7" s="715" t="s">
        <v>502</v>
      </c>
    </row>
    <row r="8" spans="1:2" ht="20.100000000000001" customHeight="1">
      <c r="A8" s="715" t="s">
        <v>824</v>
      </c>
    </row>
    <row r="9" spans="1:2" ht="20.100000000000001" customHeight="1">
      <c r="A9" s="715" t="s">
        <v>811</v>
      </c>
    </row>
    <row r="10" spans="1:2" ht="20.100000000000001" customHeight="1">
      <c r="A10" s="715" t="s">
        <v>503</v>
      </c>
    </row>
    <row r="11" spans="1:2" ht="20.100000000000001" customHeight="1">
      <c r="A11" s="715" t="s">
        <v>812</v>
      </c>
    </row>
    <row r="12" spans="1:2" ht="20.100000000000001" customHeight="1">
      <c r="A12" s="715" t="s">
        <v>504</v>
      </c>
    </row>
    <row r="13" spans="1:2" ht="20.100000000000001" customHeight="1">
      <c r="A13" s="715" t="s">
        <v>813</v>
      </c>
    </row>
    <row r="14" spans="1:2" ht="20.100000000000001" customHeight="1">
      <c r="A14" s="715" t="s">
        <v>814</v>
      </c>
    </row>
    <row r="15" spans="1:2" ht="20.100000000000001" customHeight="1">
      <c r="A15" s="713" t="s">
        <v>815</v>
      </c>
    </row>
    <row r="16" spans="1:2" ht="20.100000000000001" customHeight="1">
      <c r="A16" s="715" t="s">
        <v>505</v>
      </c>
    </row>
    <row r="17" spans="1:1" ht="20.100000000000001" customHeight="1">
      <c r="A17" s="717" t="s">
        <v>506</v>
      </c>
    </row>
    <row r="18" spans="1:1" ht="20.100000000000001" customHeight="1">
      <c r="A18" s="718" t="s">
        <v>751</v>
      </c>
    </row>
    <row r="19" spans="1:1" ht="20.100000000000001" customHeight="1">
      <c r="A19" s="717" t="s">
        <v>507</v>
      </c>
    </row>
    <row r="20" spans="1:1" ht="20.100000000000001" customHeight="1">
      <c r="A20" s="717" t="s">
        <v>613</v>
      </c>
    </row>
    <row r="21" spans="1:1" ht="20.100000000000001" customHeight="1">
      <c r="A21" s="712" t="s">
        <v>614</v>
      </c>
    </row>
    <row r="22" spans="1:1" ht="20.100000000000001" customHeight="1">
      <c r="A22" s="713" t="s">
        <v>573</v>
      </c>
    </row>
    <row r="23" spans="1:1" ht="20.100000000000001" customHeight="1">
      <c r="A23" s="715" t="s">
        <v>572</v>
      </c>
    </row>
    <row r="24" spans="1:1" ht="20.100000000000001" customHeight="1">
      <c r="A24" s="715" t="s">
        <v>574</v>
      </c>
    </row>
    <row r="25" spans="1:1" ht="29.25" customHeight="1">
      <c r="A25" s="719"/>
    </row>
    <row r="26" spans="1:1" ht="15" customHeight="1">
      <c r="A26" s="486"/>
    </row>
    <row r="27" spans="1:1" ht="15" customHeight="1">
      <c r="A27" s="486"/>
    </row>
    <row r="28" spans="1:1" ht="15" customHeight="1">
      <c r="A28" s="4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83" t="s">
        <v>820</v>
      </c>
      <c r="B1" s="784"/>
      <c r="C1" s="784"/>
      <c r="D1" s="784"/>
      <c r="E1" s="785"/>
    </row>
    <row r="2" spans="1:7" ht="20.100000000000001" customHeight="1">
      <c r="A2" s="786" t="s">
        <v>821</v>
      </c>
      <c r="B2" s="787"/>
      <c r="C2" s="534" t="s">
        <v>397</v>
      </c>
      <c r="D2" s="535">
        <v>44256</v>
      </c>
      <c r="E2" s="536" t="s">
        <v>822</v>
      </c>
      <c r="G2" s="383"/>
    </row>
    <row r="3" spans="1:7" ht="20.100000000000001" customHeight="1">
      <c r="A3" s="788" t="s">
        <v>626</v>
      </c>
      <c r="B3" s="789"/>
      <c r="C3" s="515" t="s">
        <v>353</v>
      </c>
      <c r="D3" s="790" t="s">
        <v>625</v>
      </c>
      <c r="E3" s="791"/>
      <c r="F3" s="328"/>
    </row>
    <row r="4" spans="1:7" ht="20.100000000000001" customHeight="1">
      <c r="A4" s="792" t="s">
        <v>627</v>
      </c>
      <c r="B4" s="793"/>
      <c r="C4" s="794" t="s">
        <v>364</v>
      </c>
      <c r="D4" s="795"/>
      <c r="E4" s="796"/>
      <c r="F4" s="328"/>
    </row>
    <row r="5" spans="1:7" ht="20.100000000000001" customHeight="1">
      <c r="A5" s="768" t="s">
        <v>823</v>
      </c>
      <c r="B5" s="769"/>
      <c r="C5" s="770" t="s">
        <v>349</v>
      </c>
      <c r="D5" s="771"/>
      <c r="E5" s="772"/>
      <c r="F5" s="328"/>
    </row>
    <row r="6" spans="1:7" ht="20.100000000000001" customHeight="1">
      <c r="A6" s="773">
        <v>43933</v>
      </c>
      <c r="B6" s="774"/>
      <c r="C6" s="775">
        <v>43958</v>
      </c>
      <c r="D6" s="776"/>
      <c r="E6" s="777"/>
      <c r="F6" s="328"/>
    </row>
    <row r="7" spans="1:7" ht="20.100000000000001" customHeight="1">
      <c r="A7" s="778" t="s">
        <v>628</v>
      </c>
      <c r="B7" s="779"/>
      <c r="C7" s="780" t="s">
        <v>629</v>
      </c>
      <c r="D7" s="781"/>
      <c r="E7" s="782"/>
      <c r="F7" s="328"/>
    </row>
    <row r="8" spans="1:7" ht="20.100000000000001" customHeight="1">
      <c r="A8" s="758" t="s">
        <v>823</v>
      </c>
      <c r="B8" s="759"/>
      <c r="C8" s="760" t="s">
        <v>349</v>
      </c>
      <c r="D8" s="761"/>
      <c r="E8" s="762"/>
      <c r="F8" s="328"/>
    </row>
    <row r="9" spans="1:7" ht="20.100000000000001" customHeight="1" thickBot="1">
      <c r="A9" s="763">
        <v>43933</v>
      </c>
      <c r="B9" s="764"/>
      <c r="C9" s="516">
        <v>43966</v>
      </c>
      <c r="D9" s="517" t="s">
        <v>366</v>
      </c>
      <c r="E9" s="537" t="s">
        <v>622</v>
      </c>
    </row>
    <row r="10" spans="1:7" ht="16.5" customHeight="1">
      <c r="A10" s="530" t="s">
        <v>617</v>
      </c>
      <c r="B10" s="531" t="s">
        <v>827</v>
      </c>
      <c r="C10" s="532" t="s">
        <v>395</v>
      </c>
      <c r="D10" s="532" t="s">
        <v>396</v>
      </c>
      <c r="E10" s="532" t="s">
        <v>615</v>
      </c>
    </row>
    <row r="11" spans="1:7" ht="20.100000000000001" customHeight="1">
      <c r="A11" s="518" t="s">
        <v>391</v>
      </c>
      <c r="B11" s="519" t="s">
        <v>618</v>
      </c>
      <c r="C11" s="520">
        <v>44043</v>
      </c>
      <c r="D11" s="520">
        <v>44058</v>
      </c>
      <c r="E11" s="521"/>
    </row>
    <row r="12" spans="1:7" ht="20.100000000000001" customHeight="1">
      <c r="A12" s="522" t="s">
        <v>392</v>
      </c>
      <c r="B12" s="523" t="s">
        <v>619</v>
      </c>
      <c r="C12" s="524">
        <v>44135</v>
      </c>
      <c r="D12" s="524">
        <v>44150</v>
      </c>
      <c r="E12" s="525"/>
    </row>
    <row r="13" spans="1:7" ht="20.100000000000001" customHeight="1">
      <c r="A13" s="518" t="s">
        <v>393</v>
      </c>
      <c r="B13" s="519" t="s">
        <v>620</v>
      </c>
      <c r="C13" s="520">
        <v>44227</v>
      </c>
      <c r="D13" s="520">
        <v>44242</v>
      </c>
      <c r="E13" s="521"/>
    </row>
    <row r="14" spans="1:7" ht="20.100000000000001" customHeight="1" thickBot="1">
      <c r="A14" s="526" t="s">
        <v>394</v>
      </c>
      <c r="B14" s="527" t="s">
        <v>621</v>
      </c>
      <c r="C14" s="528">
        <v>44347</v>
      </c>
      <c r="D14" s="528">
        <v>44362</v>
      </c>
      <c r="E14" s="529">
        <v>44362</v>
      </c>
    </row>
    <row r="15" spans="1:7" ht="26.25" customHeight="1" thickBot="1">
      <c r="A15" s="765" t="s">
        <v>708</v>
      </c>
      <c r="B15" s="766"/>
      <c r="C15" s="766"/>
      <c r="D15" s="766"/>
      <c r="E15" s="767"/>
    </row>
    <row r="17" spans="1:5" ht="20.100000000000001" customHeight="1">
      <c r="A17" s="127" t="s">
        <v>816</v>
      </c>
      <c r="B17" s="127" t="s">
        <v>817</v>
      </c>
      <c r="D17" s="158" t="s">
        <v>818</v>
      </c>
      <c r="E17" s="158" t="s">
        <v>819</v>
      </c>
    </row>
  </sheetData>
  <mergeCells count="16">
    <mergeCell ref="A1:E1"/>
    <mergeCell ref="A2:B2"/>
    <mergeCell ref="A3:B3"/>
    <mergeCell ref="D3:E3"/>
    <mergeCell ref="A4:B4"/>
    <mergeCell ref="C4:E4"/>
    <mergeCell ref="A8:B8"/>
    <mergeCell ref="C8:E8"/>
    <mergeCell ref="A9:B9"/>
    <mergeCell ref="A15:E15"/>
    <mergeCell ref="A5:B5"/>
    <mergeCell ref="C5:E5"/>
    <mergeCell ref="A6:B6"/>
    <mergeCell ref="C6:E6"/>
    <mergeCell ref="A7:B7"/>
    <mergeCell ref="C7:E7"/>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B11" sqref="B11"/>
    </sheetView>
  </sheetViews>
  <sheetFormatPr defaultRowHeight="20.100000000000001" customHeight="1"/>
  <cols>
    <col min="1" max="1" width="38.28515625" style="467" customWidth="1"/>
    <col min="2" max="2" width="35.42578125" style="467" customWidth="1"/>
    <col min="3" max="3" width="36.7109375" style="467" customWidth="1"/>
    <col min="4" max="4" width="41.85546875" style="467" customWidth="1"/>
    <col min="5" max="5" width="36" style="467" customWidth="1"/>
    <col min="6" max="16384" width="9.140625" style="467"/>
  </cols>
  <sheetData>
    <row r="1" spans="1:5" ht="20.100000000000001" customHeight="1">
      <c r="A1" s="797" t="s">
        <v>752</v>
      </c>
      <c r="B1" s="798"/>
      <c r="C1" s="798"/>
      <c r="D1" s="798"/>
      <c r="E1" s="799"/>
    </row>
    <row r="2" spans="1:5" ht="20.100000000000001" customHeight="1">
      <c r="A2" s="499" t="s">
        <v>508</v>
      </c>
      <c r="B2" s="468" t="s">
        <v>509</v>
      </c>
      <c r="C2" s="469" t="s">
        <v>510</v>
      </c>
      <c r="D2" s="469" t="s">
        <v>571</v>
      </c>
      <c r="E2" s="500" t="s">
        <v>511</v>
      </c>
    </row>
    <row r="3" spans="1:5" ht="20.100000000000001" customHeight="1">
      <c r="A3" s="501" t="s">
        <v>512</v>
      </c>
      <c r="B3" s="502" t="s">
        <v>513</v>
      </c>
      <c r="C3" s="470" t="s">
        <v>514</v>
      </c>
      <c r="D3" s="502" t="s">
        <v>515</v>
      </c>
      <c r="E3" s="503" t="s">
        <v>516</v>
      </c>
    </row>
    <row r="4" spans="1:5" ht="20.100000000000001" customHeight="1">
      <c r="A4" s="504" t="s">
        <v>517</v>
      </c>
      <c r="B4" s="505" t="s">
        <v>518</v>
      </c>
      <c r="C4" s="471" t="s">
        <v>519</v>
      </c>
      <c r="D4" s="358" t="s">
        <v>520</v>
      </c>
      <c r="E4" s="503" t="s">
        <v>517</v>
      </c>
    </row>
    <row r="5" spans="1:5" ht="20.100000000000001" customHeight="1">
      <c r="A5" s="504" t="s">
        <v>521</v>
      </c>
      <c r="B5" s="502" t="s">
        <v>522</v>
      </c>
      <c r="C5" s="471" t="s">
        <v>523</v>
      </c>
      <c r="D5" s="358" t="s">
        <v>524</v>
      </c>
      <c r="E5" s="503" t="s">
        <v>525</v>
      </c>
    </row>
    <row r="6" spans="1:5" ht="20.100000000000001" customHeight="1">
      <c r="A6" s="504" t="s">
        <v>526</v>
      </c>
      <c r="B6" s="505" t="s">
        <v>527</v>
      </c>
      <c r="C6" s="586" t="s">
        <v>528</v>
      </c>
      <c r="D6" s="358" t="s">
        <v>529</v>
      </c>
      <c r="E6" s="506" t="s">
        <v>530</v>
      </c>
    </row>
    <row r="7" spans="1:5" ht="20.100000000000001" customHeight="1">
      <c r="A7" s="504" t="s">
        <v>19</v>
      </c>
      <c r="B7" s="505" t="s">
        <v>531</v>
      </c>
      <c r="C7" s="470" t="s">
        <v>532</v>
      </c>
      <c r="D7" s="502" t="s">
        <v>533</v>
      </c>
      <c r="E7" s="507" t="s">
        <v>534</v>
      </c>
    </row>
    <row r="8" spans="1:5" ht="20.100000000000001" customHeight="1">
      <c r="A8" s="501" t="s">
        <v>535</v>
      </c>
      <c r="B8" s="505" t="s">
        <v>536</v>
      </c>
      <c r="C8" s="472" t="s">
        <v>537</v>
      </c>
      <c r="D8" s="508" t="s">
        <v>538</v>
      </c>
      <c r="E8" s="507" t="s">
        <v>539</v>
      </c>
    </row>
    <row r="9" spans="1:5" ht="20.100000000000001" customHeight="1">
      <c r="A9" s="504" t="s">
        <v>256</v>
      </c>
      <c r="B9" s="502" t="s">
        <v>540</v>
      </c>
      <c r="C9" s="472" t="s">
        <v>541</v>
      </c>
      <c r="D9" s="508" t="s">
        <v>542</v>
      </c>
      <c r="E9" s="507" t="s">
        <v>543</v>
      </c>
    </row>
    <row r="10" spans="1:5" ht="20.100000000000001" customHeight="1">
      <c r="A10" s="504" t="s">
        <v>544</v>
      </c>
      <c r="B10" s="358"/>
      <c r="C10" s="470" t="s">
        <v>36</v>
      </c>
      <c r="D10" s="508" t="s">
        <v>545</v>
      </c>
      <c r="E10" s="507" t="s">
        <v>386</v>
      </c>
    </row>
    <row r="11" spans="1:5" ht="20.100000000000001" customHeight="1">
      <c r="A11" s="504" t="s">
        <v>546</v>
      </c>
      <c r="B11" s="358"/>
      <c r="C11" s="472" t="s">
        <v>547</v>
      </c>
      <c r="D11" s="508" t="s">
        <v>548</v>
      </c>
      <c r="E11" s="507" t="s">
        <v>549</v>
      </c>
    </row>
    <row r="12" spans="1:5" ht="20.100000000000001" customHeight="1">
      <c r="A12" s="501" t="s">
        <v>550</v>
      </c>
      <c r="B12" s="508"/>
      <c r="C12" s="472" t="s">
        <v>551</v>
      </c>
      <c r="D12" s="502" t="s">
        <v>552</v>
      </c>
      <c r="E12" s="507" t="s">
        <v>553</v>
      </c>
    </row>
    <row r="13" spans="1:5" ht="20.100000000000001" customHeight="1">
      <c r="A13" s="504" t="s">
        <v>554</v>
      </c>
      <c r="B13" s="508"/>
      <c r="C13" s="472" t="s">
        <v>555</v>
      </c>
      <c r="D13" s="508" t="s">
        <v>49</v>
      </c>
      <c r="E13" s="507" t="s">
        <v>556</v>
      </c>
    </row>
    <row r="14" spans="1:5" ht="20.100000000000001" customHeight="1">
      <c r="A14" s="504" t="s">
        <v>544</v>
      </c>
      <c r="B14" s="508"/>
      <c r="C14" s="472" t="s">
        <v>557</v>
      </c>
      <c r="D14" s="502" t="s">
        <v>558</v>
      </c>
      <c r="E14" s="509" t="s">
        <v>559</v>
      </c>
    </row>
    <row r="15" spans="1:5" ht="20.100000000000001" customHeight="1">
      <c r="A15" s="504" t="s">
        <v>560</v>
      </c>
      <c r="B15" s="508"/>
      <c r="C15" s="471"/>
      <c r="D15" s="508" t="s">
        <v>561</v>
      </c>
      <c r="E15" s="507" t="s">
        <v>562</v>
      </c>
    </row>
    <row r="16" spans="1:5" ht="20.100000000000001" customHeight="1">
      <c r="A16" s="510"/>
      <c r="B16" s="508"/>
      <c r="C16" s="473" t="s">
        <v>563</v>
      </c>
      <c r="D16" s="502" t="s">
        <v>564</v>
      </c>
      <c r="E16" s="511" t="s">
        <v>565</v>
      </c>
    </row>
    <row r="17" spans="1:5" ht="20.100000000000001" customHeight="1">
      <c r="A17" s="512" t="s">
        <v>566</v>
      </c>
      <c r="B17" s="508"/>
      <c r="C17" s="471"/>
      <c r="D17" s="508" t="s">
        <v>567</v>
      </c>
      <c r="E17" s="509" t="s">
        <v>568</v>
      </c>
    </row>
    <row r="18" spans="1:5" ht="20.100000000000001" customHeight="1">
      <c r="A18" s="512" t="s">
        <v>569</v>
      </c>
      <c r="B18" s="508"/>
      <c r="C18" s="471"/>
      <c r="D18" s="508"/>
      <c r="E18" s="503"/>
    </row>
    <row r="19" spans="1:5" ht="20.100000000000001" customHeight="1">
      <c r="A19" s="513"/>
      <c r="B19" s="474"/>
      <c r="C19" s="475"/>
      <c r="D19" s="474"/>
      <c r="E19" s="514"/>
    </row>
    <row r="20" spans="1:5" ht="20.100000000000001" customHeight="1" thickBot="1">
      <c r="A20" s="800" t="s">
        <v>570</v>
      </c>
      <c r="B20" s="801"/>
      <c r="C20" s="801"/>
      <c r="D20" s="801"/>
      <c r="E20" s="802"/>
    </row>
    <row r="21" spans="1:5" ht="20.100000000000001" customHeight="1" thickBot="1"/>
    <row r="22" spans="1:5" ht="20.100000000000001" customHeight="1">
      <c r="A22" s="803" t="s">
        <v>753</v>
      </c>
      <c r="B22" s="804"/>
      <c r="C22" s="805"/>
      <c r="D22" s="805"/>
      <c r="E22" s="806"/>
    </row>
    <row r="23" spans="1:5" ht="20.100000000000001" customHeight="1">
      <c r="A23" s="566" t="s">
        <v>508</v>
      </c>
      <c r="B23" s="567" t="s">
        <v>509</v>
      </c>
      <c r="C23" s="808" t="s">
        <v>693</v>
      </c>
      <c r="D23" s="809"/>
      <c r="E23" s="568" t="s">
        <v>511</v>
      </c>
    </row>
    <row r="24" spans="1:5" ht="20.100000000000001" customHeight="1">
      <c r="A24" s="501" t="s">
        <v>512</v>
      </c>
      <c r="B24" s="576" t="s">
        <v>513</v>
      </c>
      <c r="C24" s="582" t="s">
        <v>694</v>
      </c>
      <c r="D24" s="587"/>
      <c r="E24" s="569" t="s">
        <v>516</v>
      </c>
    </row>
    <row r="25" spans="1:5" ht="20.100000000000001" customHeight="1">
      <c r="A25" s="504" t="s">
        <v>517</v>
      </c>
      <c r="B25" s="577" t="s">
        <v>518</v>
      </c>
      <c r="C25" s="581" t="s">
        <v>695</v>
      </c>
      <c r="D25" s="575" t="s">
        <v>697</v>
      </c>
      <c r="E25" s="569" t="s">
        <v>517</v>
      </c>
    </row>
    <row r="26" spans="1:5" ht="20.100000000000001" customHeight="1">
      <c r="A26" s="504" t="s">
        <v>521</v>
      </c>
      <c r="B26" s="576" t="s">
        <v>522</v>
      </c>
      <c r="C26" s="582" t="s">
        <v>696</v>
      </c>
      <c r="D26" s="575"/>
      <c r="E26" s="569" t="s">
        <v>525</v>
      </c>
    </row>
    <row r="27" spans="1:5" ht="20.100000000000001" customHeight="1">
      <c r="A27" s="504" t="s">
        <v>526</v>
      </c>
      <c r="B27" s="577" t="s">
        <v>527</v>
      </c>
      <c r="C27" s="583" t="s">
        <v>537</v>
      </c>
      <c r="D27" s="575" t="s">
        <v>698</v>
      </c>
      <c r="E27" s="570" t="s">
        <v>530</v>
      </c>
    </row>
    <row r="28" spans="1:5" ht="20.100000000000001" customHeight="1">
      <c r="A28" s="504" t="s">
        <v>19</v>
      </c>
      <c r="B28" s="577" t="s">
        <v>531</v>
      </c>
      <c r="C28" s="583" t="s">
        <v>541</v>
      </c>
      <c r="D28" s="595" t="s">
        <v>711</v>
      </c>
      <c r="E28" s="571" t="s">
        <v>534</v>
      </c>
    </row>
    <row r="29" spans="1:5" ht="20.100000000000001" customHeight="1">
      <c r="A29" s="501" t="s">
        <v>535</v>
      </c>
      <c r="B29" s="577" t="s">
        <v>536</v>
      </c>
      <c r="C29" s="582" t="s">
        <v>36</v>
      </c>
      <c r="D29" s="588"/>
      <c r="E29" s="571" t="s">
        <v>539</v>
      </c>
    </row>
    <row r="30" spans="1:5" ht="20.100000000000001" customHeight="1">
      <c r="A30" s="504" t="s">
        <v>256</v>
      </c>
      <c r="B30" s="576" t="s">
        <v>540</v>
      </c>
      <c r="C30" s="583" t="s">
        <v>547</v>
      </c>
      <c r="D30" s="588"/>
      <c r="E30" s="571" t="s">
        <v>543</v>
      </c>
    </row>
    <row r="31" spans="1:5" ht="20.100000000000001" customHeight="1">
      <c r="A31" s="504" t="s">
        <v>544</v>
      </c>
      <c r="B31" s="578"/>
      <c r="C31" s="583" t="s">
        <v>699</v>
      </c>
      <c r="D31" s="588" t="s">
        <v>700</v>
      </c>
      <c r="E31" s="571" t="s">
        <v>386</v>
      </c>
    </row>
    <row r="32" spans="1:5" ht="20.100000000000001" customHeight="1">
      <c r="A32" s="504" t="s">
        <v>546</v>
      </c>
      <c r="B32" s="578"/>
      <c r="C32" s="583" t="s">
        <v>555</v>
      </c>
      <c r="D32" s="588"/>
      <c r="E32" s="571" t="s">
        <v>549</v>
      </c>
    </row>
    <row r="33" spans="1:5" ht="20.100000000000001" customHeight="1">
      <c r="A33" s="501" t="s">
        <v>550</v>
      </c>
      <c r="B33" s="579"/>
      <c r="C33" s="583" t="s">
        <v>557</v>
      </c>
      <c r="D33" s="587"/>
      <c r="E33" s="571" t="s">
        <v>553</v>
      </c>
    </row>
    <row r="34" spans="1:5" ht="20.100000000000001" customHeight="1">
      <c r="A34" s="504" t="s">
        <v>554</v>
      </c>
      <c r="B34" s="579"/>
      <c r="C34" s="582" t="s">
        <v>701</v>
      </c>
      <c r="D34" s="588" t="s">
        <v>702</v>
      </c>
      <c r="E34" s="571" t="s">
        <v>556</v>
      </c>
    </row>
    <row r="35" spans="1:5" ht="20.100000000000001" customHeight="1">
      <c r="A35" s="504" t="s">
        <v>544</v>
      </c>
      <c r="B35" s="579"/>
      <c r="C35" s="581" t="s">
        <v>703</v>
      </c>
      <c r="D35" s="588" t="s">
        <v>704</v>
      </c>
      <c r="E35" s="572" t="s">
        <v>559</v>
      </c>
    </row>
    <row r="36" spans="1:5" ht="20.100000000000001" customHeight="1">
      <c r="A36" s="504" t="s">
        <v>560</v>
      </c>
      <c r="B36" s="579"/>
      <c r="C36" s="581" t="s">
        <v>705</v>
      </c>
      <c r="D36" s="588" t="s">
        <v>729</v>
      </c>
      <c r="E36" s="571" t="s">
        <v>562</v>
      </c>
    </row>
    <row r="37" spans="1:5" ht="20.100000000000001" customHeight="1">
      <c r="A37" s="510"/>
      <c r="B37" s="579"/>
      <c r="C37" s="584"/>
      <c r="D37" s="608" t="s">
        <v>730</v>
      </c>
      <c r="E37" s="573" t="s">
        <v>565</v>
      </c>
    </row>
    <row r="38" spans="1:5" ht="20.100000000000001" customHeight="1">
      <c r="A38" s="512" t="s">
        <v>566</v>
      </c>
      <c r="B38" s="579"/>
      <c r="C38" s="581"/>
      <c r="D38" s="588" t="s">
        <v>728</v>
      </c>
      <c r="E38" s="572" t="s">
        <v>568</v>
      </c>
    </row>
    <row r="39" spans="1:5" ht="20.100000000000001" customHeight="1">
      <c r="A39" s="512" t="s">
        <v>569</v>
      </c>
      <c r="B39" s="579"/>
      <c r="C39" s="581" t="s">
        <v>706</v>
      </c>
      <c r="D39" s="588" t="s">
        <v>707</v>
      </c>
      <c r="E39" s="569"/>
    </row>
    <row r="40" spans="1:5" ht="20.100000000000001" customHeight="1">
      <c r="A40" s="513"/>
      <c r="B40" s="580"/>
      <c r="C40" s="585"/>
      <c r="D40" s="589"/>
      <c r="E40" s="574"/>
    </row>
    <row r="41" spans="1:5" ht="20.100000000000001" customHeight="1" thickBot="1">
      <c r="A41" s="800" t="s">
        <v>570</v>
      </c>
      <c r="B41" s="801"/>
      <c r="C41" s="807"/>
      <c r="D41" s="807"/>
      <c r="E41" s="802"/>
    </row>
  </sheetData>
  <mergeCells count="5">
    <mergeCell ref="A1:E1"/>
    <mergeCell ref="A20:E20"/>
    <mergeCell ref="A22:E22"/>
    <mergeCell ref="A41:E41"/>
    <mergeCell ref="C23:D2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tabSelected="1" zoomScale="120" zoomScaleNormal="120" workbookViewId="0">
      <selection activeCell="D3" sqref="D3"/>
    </sheetView>
  </sheetViews>
  <sheetFormatPr defaultRowHeight="12.75"/>
  <cols>
    <col min="1" max="1" width="5.28515625" style="661" customWidth="1"/>
    <col min="2" max="2" width="7.140625" style="622" customWidth="1"/>
    <col min="3" max="3" width="27.7109375" style="622" customWidth="1"/>
    <col min="4" max="4" width="12.7109375" style="622" customWidth="1"/>
    <col min="5" max="5" width="12.7109375" style="637" customWidth="1"/>
    <col min="6" max="9" width="12.7109375" style="622" customWidth="1"/>
    <col min="10" max="10" width="16.7109375" style="622" customWidth="1"/>
    <col min="11" max="11" width="10.7109375" style="622" customWidth="1"/>
    <col min="12" max="16384" width="9.140625" style="622"/>
  </cols>
  <sheetData>
    <row r="1" spans="1:12" ht="23.25" customHeight="1" thickBot="1">
      <c r="A1" s="811" t="s">
        <v>789</v>
      </c>
      <c r="B1" s="811"/>
      <c r="C1" s="811"/>
      <c r="D1" s="812" t="s">
        <v>798</v>
      </c>
      <c r="E1" s="812"/>
      <c r="F1" s="812"/>
      <c r="G1" s="812"/>
      <c r="H1" s="812"/>
      <c r="I1" s="812"/>
    </row>
    <row r="2" spans="1:12" s="621" customFormat="1" ht="24.75" customHeight="1">
      <c r="A2" s="813" t="s">
        <v>779</v>
      </c>
      <c r="B2" s="814"/>
      <c r="C2" s="814"/>
      <c r="D2" s="674" t="s">
        <v>765</v>
      </c>
      <c r="E2" s="675" t="s">
        <v>754</v>
      </c>
      <c r="F2" s="674" t="s">
        <v>765</v>
      </c>
      <c r="G2" s="675" t="s">
        <v>754</v>
      </c>
      <c r="H2" s="674" t="s">
        <v>765</v>
      </c>
      <c r="I2" s="675" t="s">
        <v>754</v>
      </c>
    </row>
    <row r="3" spans="1:12" s="621" customFormat="1" ht="20.25" customHeight="1">
      <c r="A3" s="815" t="s">
        <v>808</v>
      </c>
      <c r="B3" s="816"/>
      <c r="C3" s="672" t="s">
        <v>778</v>
      </c>
      <c r="D3" s="669" t="s">
        <v>791</v>
      </c>
      <c r="E3" s="682" t="s">
        <v>802</v>
      </c>
      <c r="F3" s="669" t="s">
        <v>792</v>
      </c>
      <c r="G3" s="682" t="s">
        <v>803</v>
      </c>
      <c r="H3" s="669" t="s">
        <v>793</v>
      </c>
      <c r="I3" s="682" t="s">
        <v>804</v>
      </c>
    </row>
    <row r="4" spans="1:12" s="621" customFormat="1" ht="20.25" customHeight="1">
      <c r="A4" s="821" t="s">
        <v>800</v>
      </c>
      <c r="B4" s="822"/>
      <c r="C4" s="823"/>
      <c r="D4" s="720"/>
      <c r="E4" s="721" t="s">
        <v>805</v>
      </c>
      <c r="F4" s="722"/>
      <c r="G4" s="721" t="s">
        <v>806</v>
      </c>
      <c r="H4" s="720"/>
      <c r="I4" s="721" t="s">
        <v>807</v>
      </c>
    </row>
    <row r="5" spans="1:12" ht="17.25" customHeight="1" thickBot="1">
      <c r="A5" s="817" t="s">
        <v>755</v>
      </c>
      <c r="B5" s="818"/>
      <c r="C5" s="818"/>
      <c r="D5" s="670" t="s">
        <v>774</v>
      </c>
      <c r="E5" s="671">
        <v>26247</v>
      </c>
      <c r="F5" s="670" t="s">
        <v>774</v>
      </c>
      <c r="G5" s="671">
        <v>32697</v>
      </c>
      <c r="H5" s="670" t="s">
        <v>774</v>
      </c>
      <c r="I5" s="671">
        <v>33485</v>
      </c>
    </row>
    <row r="6" spans="1:12" ht="15" customHeight="1">
      <c r="A6" s="662"/>
      <c r="B6" s="623" t="s">
        <v>767</v>
      </c>
      <c r="C6" s="624"/>
      <c r="D6" s="641"/>
      <c r="E6" s="648"/>
      <c r="F6" s="641"/>
      <c r="G6" s="648"/>
      <c r="H6" s="641"/>
      <c r="I6" s="648"/>
    </row>
    <row r="7" spans="1:12" ht="15" customHeight="1">
      <c r="A7" s="658"/>
      <c r="B7" s="626"/>
      <c r="C7" s="627" t="s">
        <v>633</v>
      </c>
      <c r="D7" s="642">
        <v>2856000</v>
      </c>
      <c r="E7" s="649">
        <f>+D7</f>
        <v>2856000</v>
      </c>
      <c r="F7" s="642">
        <v>1836000</v>
      </c>
      <c r="G7" s="649">
        <f>+F7</f>
        <v>1836000</v>
      </c>
      <c r="H7" s="642">
        <v>1020000</v>
      </c>
      <c r="I7" s="649">
        <f>+H7</f>
        <v>1020000</v>
      </c>
      <c r="K7" s="656" t="s">
        <v>757</v>
      </c>
      <c r="L7" s="656" t="s">
        <v>758</v>
      </c>
    </row>
    <row r="8" spans="1:12" ht="15" customHeight="1">
      <c r="A8" s="658"/>
      <c r="B8" s="626"/>
      <c r="C8" s="666" t="s">
        <v>756</v>
      </c>
      <c r="D8" s="643">
        <v>-50000</v>
      </c>
      <c r="E8" s="650" t="s">
        <v>766</v>
      </c>
      <c r="F8" s="643">
        <v>-50000</v>
      </c>
      <c r="G8" s="650" t="s">
        <v>766</v>
      </c>
      <c r="H8" s="643">
        <v>-50000</v>
      </c>
      <c r="I8" s="650" t="s">
        <v>766</v>
      </c>
      <c r="J8" s="667" t="s">
        <v>776</v>
      </c>
      <c r="K8" s="633">
        <v>250000</v>
      </c>
      <c r="L8" s="633">
        <v>250000</v>
      </c>
    </row>
    <row r="9" spans="1:12" ht="15" customHeight="1">
      <c r="A9" s="658"/>
      <c r="B9" s="626"/>
      <c r="C9" s="628"/>
      <c r="D9" s="644">
        <f>D7+D8</f>
        <v>2806000</v>
      </c>
      <c r="E9" s="690">
        <f>+E7</f>
        <v>2856000</v>
      </c>
      <c r="F9" s="644">
        <f t="shared" ref="F9:H9" si="0">F7+F8</f>
        <v>1786000</v>
      </c>
      <c r="G9" s="651">
        <f>+G7</f>
        <v>1836000</v>
      </c>
      <c r="H9" s="644">
        <f t="shared" si="0"/>
        <v>970000</v>
      </c>
      <c r="I9" s="690">
        <f>+I7</f>
        <v>1020000</v>
      </c>
      <c r="J9" s="668" t="s">
        <v>759</v>
      </c>
      <c r="K9" s="634">
        <v>300000</v>
      </c>
      <c r="L9" s="634">
        <v>250000</v>
      </c>
    </row>
    <row r="10" spans="1:12" ht="15" customHeight="1">
      <c r="A10" s="658"/>
      <c r="B10" s="684" t="s">
        <v>770</v>
      </c>
      <c r="C10" s="625"/>
      <c r="D10" s="708">
        <f>IF(E5&lt;22373,"Sr Citizen",0)</f>
        <v>0</v>
      </c>
      <c r="E10" s="649"/>
      <c r="F10" s="708">
        <f>IF(G5&lt;22373,"Sr Citizen",0)</f>
        <v>0</v>
      </c>
      <c r="G10" s="649"/>
      <c r="H10" s="708">
        <f>IF(I5&lt;22373,"Sr Citizen",0)</f>
        <v>0</v>
      </c>
      <c r="I10" s="649"/>
      <c r="J10" s="654" t="s">
        <v>760</v>
      </c>
      <c r="K10" s="635">
        <f>+L10</f>
        <v>0.05</v>
      </c>
      <c r="L10" s="635">
        <v>0.05</v>
      </c>
    </row>
    <row r="11" spans="1:12" ht="15" customHeight="1">
      <c r="A11" s="658"/>
      <c r="B11" s="631"/>
      <c r="C11" s="640" t="s">
        <v>768</v>
      </c>
      <c r="D11" s="646">
        <v>-150000</v>
      </c>
      <c r="E11" s="652" t="s">
        <v>766</v>
      </c>
      <c r="F11" s="642">
        <v>-150000</v>
      </c>
      <c r="G11" s="652" t="s">
        <v>766</v>
      </c>
      <c r="H11" s="646">
        <v>-100000</v>
      </c>
      <c r="I11" s="652" t="s">
        <v>766</v>
      </c>
      <c r="J11" s="655" t="s">
        <v>777</v>
      </c>
      <c r="K11" s="635">
        <v>0.2</v>
      </c>
      <c r="L11" s="635">
        <v>0.1</v>
      </c>
    </row>
    <row r="12" spans="1:12" ht="15" customHeight="1">
      <c r="A12" s="658"/>
      <c r="B12" s="631"/>
      <c r="C12" s="640"/>
      <c r="D12" s="642"/>
      <c r="E12" s="649"/>
      <c r="F12" s="642"/>
      <c r="G12" s="649"/>
      <c r="H12" s="642"/>
      <c r="I12" s="649"/>
      <c r="J12" s="655" t="s">
        <v>761</v>
      </c>
      <c r="K12" s="635">
        <v>0.2</v>
      </c>
      <c r="L12" s="635">
        <v>0.15</v>
      </c>
    </row>
    <row r="13" spans="1:12" ht="19.5" customHeight="1" thickBot="1">
      <c r="A13" s="663"/>
      <c r="B13" s="664"/>
      <c r="C13" s="665" t="s">
        <v>769</v>
      </c>
      <c r="D13" s="685">
        <f>+D9+D11</f>
        <v>2656000</v>
      </c>
      <c r="E13" s="686">
        <f>+E9</f>
        <v>2856000</v>
      </c>
      <c r="F13" s="685">
        <f>+F9+F11</f>
        <v>1636000</v>
      </c>
      <c r="G13" s="686">
        <f>+G9</f>
        <v>1836000</v>
      </c>
      <c r="H13" s="685">
        <f>+H9+H11</f>
        <v>870000</v>
      </c>
      <c r="I13" s="686">
        <f>+I9</f>
        <v>1020000</v>
      </c>
      <c r="J13" s="655" t="s">
        <v>762</v>
      </c>
      <c r="K13" s="635">
        <v>0.3</v>
      </c>
      <c r="L13" s="635">
        <v>0.2</v>
      </c>
    </row>
    <row r="14" spans="1:12" ht="17.25" customHeight="1" thickTop="1">
      <c r="A14" s="658"/>
      <c r="B14" s="630" t="s">
        <v>771</v>
      </c>
      <c r="C14" s="625"/>
      <c r="D14" s="645">
        <f>IF(+D10="Sr Citizen",ROUND(IF(D13&gt;1000000,(((D13-1000000)*0.3)+110000),IF(D13&gt;500000,(((D13-500000)*0.2)+10000),IF(D13&gt;300000,((D13-300000)*0.05),0))),0),ROUND(IF(D13&gt;1000000,(((D13-1000000)*0.3)+112500),IF(D13&gt;500000,(((D13-500000)*0.2)+12500),IF(D13&gt;250000,((D13-250000)*0.05),0))),0))</f>
        <v>609300</v>
      </c>
      <c r="E14" s="653">
        <f>ROUND(IF(E13&gt;1500000,(E13-1500000)*30%+187500,IF(E13&gt;1250000,(E13-1250000)*25%+125000,IF(E13&gt;1000000,(E13-1000000)*20%+75000,IF(E13&gt;750000,(E13-750000)*15%+37500,IF(E13&gt;500000,(E13-500000)*10%+12500, IF(E13&gt;250000,(E13-250000)*5%,0)))))),0)</f>
        <v>594300</v>
      </c>
      <c r="F14" s="645">
        <f>IF(+F10="Sr Citizen",ROUND(IF(F13&gt;1000000,(((F13-1000000)*0.3)+110000),IF(F13&gt;500000,(((F13-500000)*0.2)+10000),IF(F13&gt;300000,((F13-300000)*0.05),0))),0),ROUND(IF(F13&gt;1000000,(((F13-1000000)*0.3)+112500),IF(F13&gt;500000,(((F13-500000)*0.2)+12500),IF(F13&gt;250000,((F13-250000)*0.05),0))),0))</f>
        <v>303300</v>
      </c>
      <c r="G14" s="653">
        <f>ROUND(IF(G13&gt;1500000,(G13-1500000)*30%+187500,IF(G13&gt;1250000,(G13-1250000)*25%+125000,IF(G13&gt;1000000,(G13-1000000)*20%+75000,IF(G13&gt;750000,(G13-750000)*15%+37500,IF(G13&gt;500000,(G13-500000)*10%+12500, IF(G13&gt;250000,(G13-250000)*5%,0)))))),0)</f>
        <v>288300</v>
      </c>
      <c r="H14" s="645">
        <f>IF(+H10="Sr Citizen",ROUND(IF(H13&gt;1000000,(((H13-1000000)*0.3)+110000),IF(H13&gt;500000,(((H13-500000)*0.2)+10000),IF(H13&gt;300000,((H13-300000)*0.05),0))),0),ROUND(IF(H13&gt;1000000,(((H13-1000000)*0.3)+112500),IF(H13&gt;500000,(((H13-500000)*0.2)+12500),IF(H13&gt;250000,((H13-250000)*0.05),0))),0))</f>
        <v>86500</v>
      </c>
      <c r="I14" s="653">
        <f>ROUND(IF(I13&gt;1500000,(I13-1500000)*30%+187500,IF(I13&gt;1250000,(I13-1250000)*25%+125000,IF(I13&gt;1000000,(I13-1000000)*20%+75000,IF(I13&gt;750000,(I13-750000)*15%+37500,IF(I13&gt;500000,(I13-500000)*10%+12500, IF(I13&gt;250000,(I13-250000)*5%,0)))))),0)</f>
        <v>79000</v>
      </c>
      <c r="J14" s="655" t="s">
        <v>763</v>
      </c>
      <c r="K14" s="635">
        <v>0.3</v>
      </c>
      <c r="L14" s="635">
        <v>0.25</v>
      </c>
    </row>
    <row r="15" spans="1:12" ht="18" customHeight="1">
      <c r="A15" s="658"/>
      <c r="B15" s="629" t="s">
        <v>772</v>
      </c>
      <c r="C15" s="625"/>
      <c r="D15" s="709">
        <f t="shared" ref="D15:I15" si="1">(IF(D13&gt;500000,0,IF(D14&gt;12500,12500,(D14))))*-1</f>
        <v>0</v>
      </c>
      <c r="E15" s="710">
        <f t="shared" si="1"/>
        <v>0</v>
      </c>
      <c r="F15" s="709">
        <f t="shared" si="1"/>
        <v>0</v>
      </c>
      <c r="G15" s="710">
        <f t="shared" si="1"/>
        <v>0</v>
      </c>
      <c r="H15" s="709">
        <f t="shared" si="1"/>
        <v>0</v>
      </c>
      <c r="I15" s="710">
        <f t="shared" si="1"/>
        <v>0</v>
      </c>
      <c r="J15" s="655" t="s">
        <v>763</v>
      </c>
      <c r="K15" s="635">
        <v>0.3</v>
      </c>
      <c r="L15" s="635">
        <v>0.25</v>
      </c>
    </row>
    <row r="16" spans="1:12" ht="15" customHeight="1">
      <c r="A16" s="658"/>
      <c r="B16" s="625"/>
      <c r="C16" s="636"/>
      <c r="D16" s="646">
        <f>+D14+D15</f>
        <v>609300</v>
      </c>
      <c r="E16" s="652">
        <f>E14+E15</f>
        <v>594300</v>
      </c>
      <c r="F16" s="646">
        <f>+F14+F15</f>
        <v>303300</v>
      </c>
      <c r="G16" s="652">
        <f>G14+G15</f>
        <v>288300</v>
      </c>
      <c r="H16" s="646">
        <f>+H14+H15</f>
        <v>86500</v>
      </c>
      <c r="I16" s="652">
        <f>I14+I15</f>
        <v>79000</v>
      </c>
      <c r="J16" s="654" t="s">
        <v>764</v>
      </c>
      <c r="K16" s="635">
        <v>0.3</v>
      </c>
      <c r="L16" s="635">
        <v>0.3</v>
      </c>
    </row>
    <row r="17" spans="1:10" ht="15" customHeight="1">
      <c r="A17" s="658"/>
      <c r="B17" s="629" t="s">
        <v>775</v>
      </c>
      <c r="C17" s="625"/>
      <c r="D17" s="647">
        <f t="shared" ref="D17:I17" si="2">ROUND((D16)*0.04,0)</f>
        <v>24372</v>
      </c>
      <c r="E17" s="650">
        <f t="shared" si="2"/>
        <v>23772</v>
      </c>
      <c r="F17" s="647">
        <f t="shared" si="2"/>
        <v>12132</v>
      </c>
      <c r="G17" s="650">
        <f t="shared" si="2"/>
        <v>11532</v>
      </c>
      <c r="H17" s="647">
        <f t="shared" si="2"/>
        <v>3460</v>
      </c>
      <c r="I17" s="650">
        <f t="shared" si="2"/>
        <v>3160</v>
      </c>
    </row>
    <row r="18" spans="1:10" ht="15" customHeight="1" thickBot="1">
      <c r="A18" s="659"/>
      <c r="B18" s="657"/>
      <c r="C18" s="688" t="s">
        <v>773</v>
      </c>
      <c r="D18" s="689">
        <f t="shared" ref="D18:I18" si="3">SUM(D16:D17)</f>
        <v>633672</v>
      </c>
      <c r="E18" s="707">
        <f t="shared" si="3"/>
        <v>618072</v>
      </c>
      <c r="F18" s="689">
        <f t="shared" si="3"/>
        <v>315432</v>
      </c>
      <c r="G18" s="707">
        <f t="shared" si="3"/>
        <v>299832</v>
      </c>
      <c r="H18" s="689">
        <f t="shared" si="3"/>
        <v>89960</v>
      </c>
      <c r="I18" s="707">
        <f t="shared" si="3"/>
        <v>82160</v>
      </c>
    </row>
    <row r="19" spans="1:10" ht="15" customHeight="1" thickTop="1" thickBot="1">
      <c r="B19" s="625"/>
      <c r="C19" s="676"/>
      <c r="D19" s="687"/>
      <c r="E19" s="683"/>
      <c r="F19" s="683"/>
      <c r="G19" s="687"/>
      <c r="H19" s="687"/>
      <c r="I19" s="683"/>
    </row>
    <row r="20" spans="1:10" s="639" customFormat="1" ht="23.25" customHeight="1">
      <c r="A20" s="660"/>
      <c r="B20" s="638"/>
      <c r="C20" s="700"/>
      <c r="D20" s="819" t="str">
        <f>+E3</f>
        <v>Radha Sharma</v>
      </c>
      <c r="E20" s="820"/>
      <c r="F20" s="819" t="str">
        <f>+G3</f>
        <v>Shyam Verma</v>
      </c>
      <c r="G20" s="820"/>
      <c r="H20" s="819" t="str">
        <f>+I3</f>
        <v>Gopal Vardhan</v>
      </c>
      <c r="I20" s="820"/>
      <c r="J20" s="622"/>
    </row>
    <row r="21" spans="1:10" s="639" customFormat="1" ht="28.5" customHeight="1">
      <c r="A21" s="660"/>
      <c r="B21" s="638"/>
      <c r="C21" s="701"/>
      <c r="D21" s="691"/>
      <c r="E21" s="692" t="str">
        <f>+E2</f>
        <v>New Tax  Regime</v>
      </c>
      <c r="F21" s="697"/>
      <c r="G21" s="692" t="str">
        <f>+G2</f>
        <v>New Tax  Regime</v>
      </c>
      <c r="H21" s="691"/>
      <c r="I21" s="692" t="str">
        <f>+I2</f>
        <v>New Tax  Regime</v>
      </c>
    </row>
    <row r="22" spans="1:10" ht="15" customHeight="1">
      <c r="C22" s="702" t="s">
        <v>780</v>
      </c>
      <c r="D22" s="693"/>
      <c r="E22" s="694">
        <f>ROUND(E7/12,0)</f>
        <v>238000</v>
      </c>
      <c r="F22" s="698"/>
      <c r="G22" s="694">
        <f>ROUND(G7/12,0)</f>
        <v>153000</v>
      </c>
      <c r="H22" s="693"/>
      <c r="I22" s="699">
        <f>ROUND(+I7/12,0)</f>
        <v>85000</v>
      </c>
    </row>
    <row r="23" spans="1:10" ht="15" customHeight="1">
      <c r="C23" s="703" t="s">
        <v>781</v>
      </c>
      <c r="D23" s="695"/>
      <c r="E23" s="696">
        <f>ROUND(E16/12,0)</f>
        <v>49525</v>
      </c>
      <c r="F23" s="695"/>
      <c r="G23" s="696">
        <f>ROUND(G16/12,0)</f>
        <v>24025</v>
      </c>
      <c r="H23" s="695"/>
      <c r="I23" s="696">
        <f>ROUND(I16/12,0)</f>
        <v>6583</v>
      </c>
    </row>
    <row r="24" spans="1:10" ht="15" customHeight="1">
      <c r="C24" s="703" t="s">
        <v>782</v>
      </c>
      <c r="D24" s="695"/>
      <c r="E24" s="696">
        <f>ROUND(E17/12,0)</f>
        <v>1981</v>
      </c>
      <c r="F24" s="695"/>
      <c r="G24" s="696">
        <f>ROUND(G17/12,0)</f>
        <v>961</v>
      </c>
      <c r="H24" s="695"/>
      <c r="I24" s="696">
        <f>ROUND(I17/12,0)</f>
        <v>263</v>
      </c>
    </row>
    <row r="25" spans="1:10" ht="15" customHeight="1" thickBot="1">
      <c r="C25" s="704" t="s">
        <v>787</v>
      </c>
      <c r="D25" s="711">
        <f>SUM(D23:D24)</f>
        <v>0</v>
      </c>
      <c r="E25" s="706">
        <f>SUM(E23:E24)</f>
        <v>51506</v>
      </c>
      <c r="F25" s="711">
        <f>SUM(F23:F24)</f>
        <v>0</v>
      </c>
      <c r="G25" s="706">
        <f>SUM(G23:G24)</f>
        <v>24986</v>
      </c>
      <c r="H25" s="705"/>
      <c r="I25" s="706">
        <f>SUM(I23:I24)</f>
        <v>6846</v>
      </c>
    </row>
    <row r="26" spans="1:10" ht="15" customHeight="1" thickTop="1"/>
    <row r="27" spans="1:10" ht="15" customHeight="1">
      <c r="A27" s="810" t="s">
        <v>788</v>
      </c>
      <c r="B27" s="810"/>
      <c r="C27" s="632" t="s">
        <v>785</v>
      </c>
      <c r="D27" s="632" t="s">
        <v>784</v>
      </c>
      <c r="E27" s="632" t="s">
        <v>783</v>
      </c>
      <c r="F27" s="677" t="s">
        <v>348</v>
      </c>
      <c r="G27" s="673" t="s">
        <v>45</v>
      </c>
      <c r="H27" s="673" t="s">
        <v>632</v>
      </c>
      <c r="I27" s="673" t="s">
        <v>786</v>
      </c>
    </row>
    <row r="28" spans="1:10" ht="15" customHeight="1">
      <c r="B28" s="673" t="s">
        <v>790</v>
      </c>
      <c r="C28" s="681">
        <v>43922</v>
      </c>
      <c r="D28" s="679">
        <v>43954</v>
      </c>
      <c r="E28" s="680" t="s">
        <v>794</v>
      </c>
      <c r="F28" s="680" t="s">
        <v>795</v>
      </c>
      <c r="G28" s="622">
        <f>SUM(D23:I23)</f>
        <v>80133</v>
      </c>
      <c r="H28" s="622">
        <f>SUM(D24:I24)</f>
        <v>3205</v>
      </c>
      <c r="I28" s="622">
        <f>G28+H28</f>
        <v>83338</v>
      </c>
    </row>
    <row r="29" spans="1:10" ht="15" customHeight="1">
      <c r="B29" s="673" t="str">
        <f>+B28</f>
        <v>Q1</v>
      </c>
      <c r="C29" s="681">
        <v>43952</v>
      </c>
      <c r="D29" s="679">
        <v>43987</v>
      </c>
      <c r="E29" s="680" t="s">
        <v>794</v>
      </c>
      <c r="F29" s="680" t="s">
        <v>796</v>
      </c>
      <c r="G29" s="622">
        <f>+G28</f>
        <v>80133</v>
      </c>
      <c r="H29" s="622">
        <f>+H28</f>
        <v>3205</v>
      </c>
      <c r="I29" s="622">
        <f t="shared" ref="I29:I30" si="4">G29+H29</f>
        <v>83338</v>
      </c>
    </row>
    <row r="30" spans="1:10" ht="15" customHeight="1">
      <c r="B30" s="673" t="str">
        <f>+B29</f>
        <v>Q1</v>
      </c>
      <c r="C30" s="681">
        <v>43983</v>
      </c>
      <c r="D30" s="679">
        <v>44017</v>
      </c>
      <c r="E30" s="680" t="s">
        <v>794</v>
      </c>
      <c r="F30" s="680" t="s">
        <v>797</v>
      </c>
      <c r="G30" s="622">
        <f>+G29</f>
        <v>80133</v>
      </c>
      <c r="H30" s="622">
        <f>+H29</f>
        <v>3205</v>
      </c>
      <c r="I30" s="622">
        <f t="shared" si="4"/>
        <v>83338</v>
      </c>
    </row>
    <row r="31" spans="1:10" ht="15" customHeight="1" thickBot="1">
      <c r="D31" s="678"/>
      <c r="F31" s="680"/>
    </row>
    <row r="32" spans="1:10" ht="15" customHeight="1">
      <c r="C32" s="727" t="s">
        <v>799</v>
      </c>
      <c r="D32" s="728" t="s">
        <v>150</v>
      </c>
      <c r="E32" s="729" t="s">
        <v>65</v>
      </c>
      <c r="F32" s="730" t="s">
        <v>801</v>
      </c>
      <c r="G32" s="731" t="s">
        <v>632</v>
      </c>
      <c r="H32" s="726"/>
      <c r="I32" s="726"/>
    </row>
    <row r="33" spans="2:9" ht="15" customHeight="1">
      <c r="B33" s="625"/>
      <c r="C33" s="732" t="str">
        <f>+E3</f>
        <v>Radha Sharma</v>
      </c>
      <c r="D33" s="725" t="str">
        <f>+E4</f>
        <v>AFGPS1658K</v>
      </c>
      <c r="E33" s="723">
        <f>+E22</f>
        <v>238000</v>
      </c>
      <c r="F33" s="733">
        <f>+E23</f>
        <v>49525</v>
      </c>
      <c r="G33" s="734">
        <f>+E24</f>
        <v>1981</v>
      </c>
      <c r="H33" s="724"/>
      <c r="I33" s="724"/>
    </row>
    <row r="34" spans="2:9" ht="15" customHeight="1">
      <c r="B34" s="625"/>
      <c r="C34" s="732" t="str">
        <f>+G3</f>
        <v>Shyam Verma</v>
      </c>
      <c r="D34" s="725" t="str">
        <f>+G4</f>
        <v>ASFPV1258L</v>
      </c>
      <c r="E34" s="723">
        <f>+G22</f>
        <v>153000</v>
      </c>
      <c r="F34" s="733">
        <f>+G23</f>
        <v>24025</v>
      </c>
      <c r="G34" s="734">
        <f>+G24</f>
        <v>961</v>
      </c>
      <c r="H34" s="724"/>
      <c r="I34" s="724"/>
    </row>
    <row r="35" spans="2:9" ht="15" customHeight="1" thickBot="1">
      <c r="B35" s="625"/>
      <c r="C35" s="735" t="str">
        <f>+I3</f>
        <v>Gopal Vardhan</v>
      </c>
      <c r="D35" s="736" t="str">
        <f>+I4</f>
        <v>ASHPV1387H</v>
      </c>
      <c r="E35" s="737">
        <f>+I22</f>
        <v>85000</v>
      </c>
      <c r="F35" s="738">
        <f>+I23</f>
        <v>6583</v>
      </c>
      <c r="G35" s="739">
        <f>+I24</f>
        <v>263</v>
      </c>
      <c r="H35" s="724"/>
      <c r="I35" s="724"/>
    </row>
    <row r="36" spans="2:9" ht="15" customHeight="1">
      <c r="B36" s="625"/>
      <c r="C36" s="740"/>
      <c r="D36" s="725"/>
      <c r="E36" s="723"/>
      <c r="F36" s="622">
        <f>SUM(F33:F35)</f>
        <v>80133</v>
      </c>
      <c r="G36" s="622">
        <f>SUM(G33:G35)</f>
        <v>3205</v>
      </c>
      <c r="H36" s="724"/>
      <c r="I36" s="724"/>
    </row>
    <row r="37" spans="2:9" ht="15" customHeight="1"/>
  </sheetData>
  <mergeCells count="10">
    <mergeCell ref="A27:B27"/>
    <mergeCell ref="A1:C1"/>
    <mergeCell ref="D1:I1"/>
    <mergeCell ref="A2:C2"/>
    <mergeCell ref="A3:B3"/>
    <mergeCell ref="A5:C5"/>
    <mergeCell ref="D20:E20"/>
    <mergeCell ref="F20:G20"/>
    <mergeCell ref="H20:I20"/>
    <mergeCell ref="A4:C4"/>
  </mergeCells>
  <pageMargins left="0" right="0" top="0" bottom="0" header="0" footer="0"/>
  <pageSetup paperSize="9" scale="9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7"/>
  <sheetViews>
    <sheetView workbookViewId="0">
      <selection activeCell="C8" sqref="C8"/>
    </sheetView>
  </sheetViews>
  <sheetFormatPr defaultRowHeight="15"/>
  <cols>
    <col min="1" max="1" width="12" style="741" customWidth="1"/>
    <col min="2" max="2" width="141.28515625" style="741" customWidth="1"/>
    <col min="3" max="3" width="18.140625" style="741" customWidth="1"/>
    <col min="4" max="16384" width="9.140625" style="741"/>
  </cols>
  <sheetData>
    <row r="1" spans="2:2" ht="80.25" customHeight="1">
      <c r="B1" s="741" t="s">
        <v>829</v>
      </c>
    </row>
    <row r="2" spans="2:2" ht="7.5" customHeight="1"/>
    <row r="3" spans="2:2" ht="24.95" customHeight="1">
      <c r="B3" s="741" t="s">
        <v>830</v>
      </c>
    </row>
    <row r="4" spans="2:2" ht="24.95" customHeight="1">
      <c r="B4" s="741" t="s">
        <v>831</v>
      </c>
    </row>
    <row r="5" spans="2:2" ht="24.95" customHeight="1">
      <c r="B5" s="741" t="s">
        <v>832</v>
      </c>
    </row>
    <row r="6" spans="2:2" ht="7.5" customHeight="1"/>
    <row r="7" spans="2:2" ht="35.1" customHeight="1">
      <c r="B7" s="741" t="s">
        <v>833</v>
      </c>
    </row>
    <row r="8" spans="2:2" ht="35.1" customHeight="1">
      <c r="B8" s="741" t="s">
        <v>834</v>
      </c>
    </row>
    <row r="9" spans="2:2" ht="35.1" customHeight="1">
      <c r="B9" s="741" t="s">
        <v>835</v>
      </c>
    </row>
    <row r="11" spans="2:2" ht="35.1" customHeight="1">
      <c r="B11" s="741" t="s">
        <v>836</v>
      </c>
    </row>
    <row r="12" spans="2:2" ht="35.1" customHeight="1">
      <c r="B12" s="741" t="s">
        <v>837</v>
      </c>
    </row>
    <row r="13" spans="2:2" ht="35.1" customHeight="1">
      <c r="B13" s="741" t="s">
        <v>838</v>
      </c>
    </row>
    <row r="15" spans="2:2" ht="35.1" customHeight="1">
      <c r="B15" s="741" t="s">
        <v>839</v>
      </c>
    </row>
    <row r="16" spans="2:2" ht="35.1" customHeight="1">
      <c r="B16" s="741" t="s">
        <v>840</v>
      </c>
    </row>
    <row r="17" spans="2:2" ht="35.1" customHeight="1">
      <c r="B17" s="741" t="s">
        <v>841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825" t="s">
        <v>235</v>
      </c>
      <c r="B1" s="825"/>
      <c r="C1" s="825"/>
      <c r="D1" s="825"/>
      <c r="E1" s="825"/>
    </row>
    <row r="2" spans="1:6" ht="24.95" customHeight="1">
      <c r="A2" s="825" t="s">
        <v>221</v>
      </c>
      <c r="B2" s="825"/>
      <c r="C2" s="825"/>
      <c r="D2" s="825"/>
      <c r="E2" s="825"/>
    </row>
    <row r="3" spans="1:6" ht="20.25" customHeight="1">
      <c r="A3" s="114"/>
      <c r="B3" s="117" t="s">
        <v>212</v>
      </c>
      <c r="C3" s="826" t="s">
        <v>211</v>
      </c>
      <c r="D3" s="826"/>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824" t="s">
        <v>234</v>
      </c>
      <c r="C9" s="824"/>
      <c r="D9" s="824"/>
      <c r="E9" s="824"/>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827" t="s">
        <v>260</v>
      </c>
      <c r="C33" s="829" t="s">
        <v>84</v>
      </c>
      <c r="D33" s="827" t="s">
        <v>233</v>
      </c>
      <c r="E33" s="831"/>
    </row>
    <row r="34" spans="2:5" ht="30.75" customHeight="1">
      <c r="B34" s="828"/>
      <c r="C34" s="830"/>
      <c r="D34" s="828"/>
      <c r="E34" s="832"/>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834" t="s">
        <v>325</v>
      </c>
      <c r="B1" s="834"/>
      <c r="C1" s="834"/>
      <c r="D1" s="834"/>
      <c r="E1" s="834"/>
    </row>
    <row r="2" spans="1:7" ht="27.75" customHeight="1">
      <c r="A2" s="835" t="s">
        <v>321</v>
      </c>
      <c r="B2" s="835"/>
      <c r="C2" s="835"/>
      <c r="D2" s="835"/>
      <c r="E2" s="835"/>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836" t="s">
        <v>250</v>
      </c>
      <c r="B32" s="837"/>
      <c r="C32" s="149">
        <v>-225000</v>
      </c>
      <c r="D32" s="149">
        <v>-195000</v>
      </c>
      <c r="E32" s="71">
        <v>150000</v>
      </c>
    </row>
    <row r="33" spans="1:7" ht="20.100000000000001" customHeight="1">
      <c r="A33" s="838" t="s">
        <v>26</v>
      </c>
      <c r="B33" s="839"/>
      <c r="C33" s="149">
        <v>58000</v>
      </c>
      <c r="D33" s="149">
        <v>48000</v>
      </c>
      <c r="E33" s="149">
        <v>-20000</v>
      </c>
    </row>
    <row r="34" spans="1:7" ht="19.5" customHeight="1">
      <c r="A34" s="836" t="s">
        <v>22</v>
      </c>
      <c r="B34" s="837"/>
      <c r="C34" s="149">
        <v>190000</v>
      </c>
      <c r="D34" s="149">
        <v>180000</v>
      </c>
      <c r="E34" s="149">
        <v>105000</v>
      </c>
    </row>
    <row r="35" spans="1:7" ht="20.100000000000001" customHeight="1">
      <c r="A35" s="840" t="s">
        <v>318</v>
      </c>
      <c r="B35" s="841"/>
      <c r="C35" s="149">
        <v>50000</v>
      </c>
      <c r="D35" s="149">
        <v>42000</v>
      </c>
      <c r="E35" s="149">
        <v>40000</v>
      </c>
    </row>
    <row r="36" spans="1:7" ht="20.100000000000001" customHeight="1">
      <c r="A36" s="842" t="s">
        <v>90</v>
      </c>
      <c r="B36" s="842"/>
      <c r="C36" s="842"/>
      <c r="D36" s="842"/>
      <c r="E36" s="842"/>
    </row>
    <row r="37" spans="1:7" ht="20.100000000000001" customHeight="1">
      <c r="A37" s="843" t="s">
        <v>322</v>
      </c>
      <c r="B37" s="844"/>
      <c r="C37" s="150" t="s">
        <v>133</v>
      </c>
      <c r="D37" s="151" t="s">
        <v>29</v>
      </c>
      <c r="E37" s="79"/>
    </row>
    <row r="38" spans="1:7" ht="20.100000000000001" customHeight="1">
      <c r="A38" s="845" t="s">
        <v>323</v>
      </c>
      <c r="B38" s="846"/>
      <c r="C38" s="152" t="s">
        <v>57</v>
      </c>
      <c r="D38" s="153" t="s">
        <v>29</v>
      </c>
      <c r="E38" s="132"/>
      <c r="G38" s="203"/>
    </row>
    <row r="39" spans="1:7" ht="20.100000000000001" customHeight="1">
      <c r="A39" s="847" t="s">
        <v>324</v>
      </c>
      <c r="B39" s="848"/>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833" t="s">
        <v>253</v>
      </c>
      <c r="B92" s="833"/>
      <c r="C92" s="181">
        <f t="shared" si="9"/>
        <v>43500</v>
      </c>
      <c r="D92" s="181">
        <f t="shared" si="9"/>
        <v>43531</v>
      </c>
      <c r="E92" s="181">
        <f t="shared" si="9"/>
        <v>43585</v>
      </c>
    </row>
    <row r="93" spans="1:5" ht="20.100000000000001" customHeight="1">
      <c r="A93" s="833" t="str">
        <f>+A52</f>
        <v xml:space="preserve">Challan No provided by HDFC Bank </v>
      </c>
      <c r="B93" s="833"/>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83" t="s">
        <v>624</v>
      </c>
      <c r="B1" s="784"/>
      <c r="C1" s="784"/>
      <c r="D1" s="784"/>
      <c r="E1" s="785"/>
    </row>
    <row r="2" spans="1:7" ht="20.100000000000001" customHeight="1">
      <c r="A2" s="786" t="s">
        <v>480</v>
      </c>
      <c r="B2" s="787"/>
      <c r="C2" s="534" t="s">
        <v>397</v>
      </c>
      <c r="D2" s="535">
        <v>43891</v>
      </c>
      <c r="E2" s="536" t="s">
        <v>481</v>
      </c>
      <c r="G2" s="383"/>
    </row>
    <row r="3" spans="1:7" ht="20.100000000000001" customHeight="1">
      <c r="A3" s="788" t="s">
        <v>626</v>
      </c>
      <c r="B3" s="789"/>
      <c r="C3" s="515" t="s">
        <v>353</v>
      </c>
      <c r="D3" s="790" t="s">
        <v>625</v>
      </c>
      <c r="E3" s="791"/>
      <c r="F3" s="328"/>
    </row>
    <row r="4" spans="1:7" ht="20.100000000000001" customHeight="1">
      <c r="A4" s="792" t="s">
        <v>627</v>
      </c>
      <c r="B4" s="793"/>
      <c r="C4" s="794" t="s">
        <v>364</v>
      </c>
      <c r="D4" s="795"/>
      <c r="E4" s="796"/>
      <c r="F4" s="328"/>
    </row>
    <row r="5" spans="1:7" ht="20.100000000000001" customHeight="1">
      <c r="A5" s="768" t="s">
        <v>616</v>
      </c>
      <c r="B5" s="769"/>
      <c r="C5" s="770" t="s">
        <v>349</v>
      </c>
      <c r="D5" s="771"/>
      <c r="E5" s="772"/>
      <c r="F5" s="328"/>
    </row>
    <row r="6" spans="1:7" ht="20.100000000000001" customHeight="1">
      <c r="A6" s="773">
        <v>43567</v>
      </c>
      <c r="B6" s="774"/>
      <c r="C6" s="775">
        <v>43592</v>
      </c>
      <c r="D6" s="776"/>
      <c r="E6" s="777"/>
      <c r="F6" s="328"/>
    </row>
    <row r="7" spans="1:7" ht="20.100000000000001" customHeight="1">
      <c r="A7" s="778" t="s">
        <v>628</v>
      </c>
      <c r="B7" s="779"/>
      <c r="C7" s="780" t="s">
        <v>629</v>
      </c>
      <c r="D7" s="781"/>
      <c r="E7" s="782"/>
      <c r="F7" s="328"/>
    </row>
    <row r="8" spans="1:7" ht="20.100000000000001" customHeight="1">
      <c r="A8" s="758" t="s">
        <v>616</v>
      </c>
      <c r="B8" s="759"/>
      <c r="C8" s="760" t="s">
        <v>349</v>
      </c>
      <c r="D8" s="761"/>
      <c r="E8" s="762"/>
      <c r="F8" s="328"/>
    </row>
    <row r="9" spans="1:7" ht="20.100000000000001" customHeight="1" thickBot="1">
      <c r="A9" s="763">
        <v>43567</v>
      </c>
      <c r="B9" s="764"/>
      <c r="C9" s="516">
        <v>43600</v>
      </c>
      <c r="D9" s="517" t="s">
        <v>366</v>
      </c>
      <c r="E9" s="537" t="s">
        <v>622</v>
      </c>
    </row>
    <row r="10" spans="1:7" ht="16.5" customHeight="1">
      <c r="A10" s="530" t="s">
        <v>617</v>
      </c>
      <c r="B10" s="531" t="s">
        <v>623</v>
      </c>
      <c r="C10" s="532" t="s">
        <v>395</v>
      </c>
      <c r="D10" s="532" t="s">
        <v>396</v>
      </c>
      <c r="E10" s="533" t="s">
        <v>615</v>
      </c>
    </row>
    <row r="11" spans="1:7" ht="20.100000000000001" customHeight="1">
      <c r="A11" s="518" t="s">
        <v>391</v>
      </c>
      <c r="B11" s="519" t="s">
        <v>618</v>
      </c>
      <c r="C11" s="520">
        <v>43677</v>
      </c>
      <c r="D11" s="520">
        <v>43692</v>
      </c>
      <c r="E11" s="521"/>
    </row>
    <row r="12" spans="1:7" ht="20.100000000000001" customHeight="1">
      <c r="A12" s="522" t="s">
        <v>392</v>
      </c>
      <c r="B12" s="523" t="s">
        <v>619</v>
      </c>
      <c r="C12" s="524">
        <v>43769</v>
      </c>
      <c r="D12" s="524">
        <v>43784</v>
      </c>
      <c r="E12" s="525"/>
      <c r="G12" s="127" t="s">
        <v>653</v>
      </c>
    </row>
    <row r="13" spans="1:7" ht="20.100000000000001" customHeight="1">
      <c r="A13" s="518" t="s">
        <v>393</v>
      </c>
      <c r="B13" s="519" t="s">
        <v>620</v>
      </c>
      <c r="C13" s="520">
        <v>43861</v>
      </c>
      <c r="D13" s="520">
        <v>43876</v>
      </c>
      <c r="E13" s="521"/>
      <c r="G13" s="127" t="s">
        <v>654</v>
      </c>
    </row>
    <row r="14" spans="1:7" ht="20.100000000000001" customHeight="1" thickBot="1">
      <c r="A14" s="526" t="s">
        <v>394</v>
      </c>
      <c r="B14" s="527" t="s">
        <v>621</v>
      </c>
      <c r="C14" s="528">
        <v>43982</v>
      </c>
      <c r="D14" s="528">
        <v>43997</v>
      </c>
      <c r="E14" s="529">
        <v>43997</v>
      </c>
      <c r="G14" s="127" t="s">
        <v>655</v>
      </c>
    </row>
    <row r="15" spans="1:7" ht="26.25" customHeight="1" thickBot="1">
      <c r="A15" s="765" t="s">
        <v>708</v>
      </c>
      <c r="B15" s="766"/>
      <c r="C15" s="766"/>
      <c r="D15" s="766"/>
      <c r="E15" s="767"/>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2" customWidth="1"/>
    <col min="2" max="2" width="107.85546875" style="461" customWidth="1"/>
    <col min="3" max="3" width="18" style="461" customWidth="1"/>
    <col min="4" max="4" width="12.5703125" style="461" customWidth="1"/>
    <col min="5" max="5" width="11.42578125" style="462" customWidth="1"/>
    <col min="6" max="6" width="10.42578125" style="462" customWidth="1"/>
    <col min="7" max="7" width="10.5703125" style="591" customWidth="1"/>
    <col min="8" max="16384" width="9.140625" style="461"/>
  </cols>
  <sheetData>
    <row r="1" spans="1:7" s="458" customFormat="1" ht="27.95" customHeight="1">
      <c r="A1" s="483" t="s">
        <v>59</v>
      </c>
      <c r="B1" s="485" t="s">
        <v>596</v>
      </c>
      <c r="C1" s="484" t="s">
        <v>493</v>
      </c>
      <c r="D1" s="484" t="s">
        <v>494</v>
      </c>
      <c r="E1" s="484" t="s">
        <v>136</v>
      </c>
      <c r="F1" s="545" t="s">
        <v>681</v>
      </c>
      <c r="G1" s="484" t="s">
        <v>682</v>
      </c>
    </row>
    <row r="2" spans="1:7" s="458" customFormat="1" ht="30" customHeight="1">
      <c r="A2" s="457">
        <v>192</v>
      </c>
      <c r="B2" s="459" t="s">
        <v>597</v>
      </c>
      <c r="C2" s="544" t="s">
        <v>731</v>
      </c>
      <c r="D2" s="463" t="s">
        <v>576</v>
      </c>
      <c r="E2" s="463" t="s">
        <v>142</v>
      </c>
      <c r="F2" s="463"/>
      <c r="G2" s="590"/>
    </row>
    <row r="3" spans="1:7" s="458" customFormat="1" ht="30" customHeight="1">
      <c r="A3" s="457" t="s">
        <v>635</v>
      </c>
      <c r="B3" s="459" t="s">
        <v>663</v>
      </c>
      <c r="C3" s="544"/>
      <c r="D3" s="463"/>
      <c r="E3" s="463"/>
      <c r="F3" s="463" t="s">
        <v>637</v>
      </c>
      <c r="G3" s="590"/>
    </row>
    <row r="4" spans="1:7" s="458" customFormat="1" ht="30" customHeight="1">
      <c r="A4" s="457">
        <v>193</v>
      </c>
      <c r="B4" s="459" t="s">
        <v>583</v>
      </c>
      <c r="C4" s="463">
        <v>10000</v>
      </c>
      <c r="D4" s="465">
        <v>0.1</v>
      </c>
      <c r="E4" s="463" t="s">
        <v>142</v>
      </c>
      <c r="F4" s="463" t="s">
        <v>637</v>
      </c>
      <c r="G4" s="590">
        <v>193</v>
      </c>
    </row>
    <row r="5" spans="1:7" s="458" customFormat="1" ht="30" customHeight="1">
      <c r="A5" s="457"/>
      <c r="B5" s="459" t="s">
        <v>584</v>
      </c>
      <c r="C5" s="463">
        <v>5000</v>
      </c>
      <c r="D5" s="465">
        <v>0.1</v>
      </c>
      <c r="E5" s="463"/>
      <c r="F5" s="463"/>
      <c r="G5" s="590"/>
    </row>
    <row r="6" spans="1:7" s="458" customFormat="1" ht="30" customHeight="1">
      <c r="A6" s="477" t="s">
        <v>64</v>
      </c>
      <c r="B6" s="476" t="s">
        <v>580</v>
      </c>
      <c r="C6" s="463">
        <v>40000</v>
      </c>
      <c r="D6" s="465">
        <v>0.1</v>
      </c>
      <c r="E6" s="463" t="s">
        <v>142</v>
      </c>
      <c r="F6" s="463" t="s">
        <v>637</v>
      </c>
      <c r="G6" s="590" t="s">
        <v>683</v>
      </c>
    </row>
    <row r="7" spans="1:7" s="458" customFormat="1" ht="30" customHeight="1">
      <c r="A7" s="457"/>
      <c r="B7" s="476" t="s">
        <v>581</v>
      </c>
      <c r="C7" s="463">
        <v>50000</v>
      </c>
      <c r="D7" s="465">
        <v>0.1</v>
      </c>
      <c r="E7" s="463"/>
      <c r="F7" s="463"/>
      <c r="G7" s="590"/>
    </row>
    <row r="8" spans="1:7" s="458" customFormat="1" ht="30" customHeight="1">
      <c r="A8" s="457"/>
      <c r="B8" s="476" t="s">
        <v>582</v>
      </c>
      <c r="C8" s="463">
        <v>5000</v>
      </c>
      <c r="D8" s="465">
        <v>0.1</v>
      </c>
      <c r="E8" s="158"/>
      <c r="F8" s="463"/>
      <c r="G8" s="590"/>
    </row>
    <row r="9" spans="1:7" s="458" customFormat="1" ht="30" customHeight="1">
      <c r="A9" s="462" t="s">
        <v>577</v>
      </c>
      <c r="B9" s="464" t="s">
        <v>585</v>
      </c>
      <c r="C9" s="462">
        <v>10000</v>
      </c>
      <c r="D9" s="466">
        <v>0.3</v>
      </c>
      <c r="E9" s="564" t="s">
        <v>636</v>
      </c>
      <c r="F9" s="546" t="s">
        <v>638</v>
      </c>
      <c r="G9" s="590" t="s">
        <v>684</v>
      </c>
    </row>
    <row r="10" spans="1:7" s="458" customFormat="1" ht="30" customHeight="1">
      <c r="A10" s="462" t="s">
        <v>587</v>
      </c>
      <c r="B10" s="464" t="s">
        <v>586</v>
      </c>
      <c r="C10" s="462">
        <v>10000</v>
      </c>
      <c r="D10" s="466">
        <v>0.3</v>
      </c>
      <c r="E10" s="564" t="s">
        <v>636</v>
      </c>
      <c r="F10" s="546" t="s">
        <v>638</v>
      </c>
      <c r="G10" s="590" t="s">
        <v>687</v>
      </c>
    </row>
    <row r="11" spans="1:7" s="458" customFormat="1" ht="30" customHeight="1">
      <c r="A11" s="479" t="s">
        <v>62</v>
      </c>
      <c r="B11" s="478" t="s">
        <v>578</v>
      </c>
      <c r="C11" s="562" t="s">
        <v>575</v>
      </c>
      <c r="D11" s="465">
        <v>0.01</v>
      </c>
      <c r="E11" s="463" t="s">
        <v>637</v>
      </c>
      <c r="F11" s="546"/>
      <c r="G11" s="590" t="s">
        <v>685</v>
      </c>
    </row>
    <row r="12" spans="1:7" s="458" customFormat="1" ht="30" customHeight="1">
      <c r="A12" s="457"/>
      <c r="B12" s="478" t="s">
        <v>598</v>
      </c>
      <c r="C12" s="562" t="s">
        <v>575</v>
      </c>
      <c r="D12" s="465">
        <v>0.02</v>
      </c>
      <c r="E12" s="463"/>
      <c r="F12" s="463"/>
      <c r="G12" s="590"/>
    </row>
    <row r="13" spans="1:7" s="458" customFormat="1" ht="30" customHeight="1">
      <c r="A13" s="457" t="s">
        <v>588</v>
      </c>
      <c r="B13" s="464" t="s">
        <v>589</v>
      </c>
      <c r="C13" s="463">
        <v>15000</v>
      </c>
      <c r="D13" s="465">
        <v>0.05</v>
      </c>
      <c r="E13" s="463" t="s">
        <v>637</v>
      </c>
      <c r="F13" s="463" t="s">
        <v>637</v>
      </c>
      <c r="G13" s="590" t="s">
        <v>686</v>
      </c>
    </row>
    <row r="14" spans="1:7" s="458" customFormat="1" ht="30" customHeight="1">
      <c r="A14" s="457" t="s">
        <v>579</v>
      </c>
      <c r="B14" s="480" t="s">
        <v>590</v>
      </c>
      <c r="C14" s="463">
        <v>100000</v>
      </c>
      <c r="D14" s="465">
        <v>0.01</v>
      </c>
      <c r="E14" s="546"/>
      <c r="F14" s="463" t="s">
        <v>637</v>
      </c>
      <c r="G14" s="590" t="s">
        <v>688</v>
      </c>
    </row>
    <row r="15" spans="1:7" s="458" customFormat="1" ht="30" customHeight="1">
      <c r="A15" s="457" t="s">
        <v>492</v>
      </c>
      <c r="B15" s="459" t="s">
        <v>495</v>
      </c>
      <c r="C15" s="463">
        <v>15000</v>
      </c>
      <c r="D15" s="465">
        <v>0.05</v>
      </c>
      <c r="E15" s="463" t="s">
        <v>637</v>
      </c>
      <c r="F15" s="546" t="s">
        <v>638</v>
      </c>
      <c r="G15" s="590" t="s">
        <v>689</v>
      </c>
    </row>
    <row r="16" spans="1:7" ht="30" customHeight="1">
      <c r="A16" s="482" t="s">
        <v>592</v>
      </c>
      <c r="B16" s="481" t="s">
        <v>496</v>
      </c>
      <c r="C16" s="462">
        <v>240000</v>
      </c>
      <c r="D16" s="466">
        <v>0.02</v>
      </c>
      <c r="E16" s="462" t="s">
        <v>637</v>
      </c>
      <c r="F16" s="462" t="s">
        <v>637</v>
      </c>
    </row>
    <row r="17" spans="1:7" ht="30" customHeight="1">
      <c r="A17" s="460"/>
      <c r="B17" s="481" t="s">
        <v>591</v>
      </c>
      <c r="C17" s="462">
        <v>240000</v>
      </c>
      <c r="D17" s="466">
        <v>0.1</v>
      </c>
    </row>
    <row r="18" spans="1:7" ht="30" customHeight="1">
      <c r="A18" s="460" t="s">
        <v>593</v>
      </c>
      <c r="B18" s="464" t="s">
        <v>595</v>
      </c>
      <c r="C18" s="462">
        <v>5000000</v>
      </c>
      <c r="D18" s="466">
        <v>0.01</v>
      </c>
      <c r="E18" s="563" t="s">
        <v>636</v>
      </c>
      <c r="F18" s="547" t="s">
        <v>638</v>
      </c>
      <c r="G18" s="591" t="s">
        <v>690</v>
      </c>
    </row>
    <row r="19" spans="1:7" ht="30" customHeight="1">
      <c r="A19" s="460" t="s">
        <v>594</v>
      </c>
      <c r="B19" s="464" t="s">
        <v>599</v>
      </c>
      <c r="C19" s="462" t="s">
        <v>634</v>
      </c>
      <c r="D19" s="466">
        <v>0.05</v>
      </c>
      <c r="E19" s="462" t="s">
        <v>637</v>
      </c>
      <c r="F19" s="462" t="s">
        <v>637</v>
      </c>
      <c r="G19" s="591" t="s">
        <v>691</v>
      </c>
    </row>
    <row r="20" spans="1:7" ht="30" customHeight="1">
      <c r="A20" s="462" t="s">
        <v>63</v>
      </c>
      <c r="B20" s="464" t="s">
        <v>497</v>
      </c>
      <c r="C20" s="462">
        <v>30000</v>
      </c>
      <c r="D20" s="466">
        <v>0.1</v>
      </c>
      <c r="E20" s="462" t="s">
        <v>637</v>
      </c>
      <c r="F20" s="547" t="s">
        <v>638</v>
      </c>
      <c r="G20" s="591" t="s">
        <v>692</v>
      </c>
    </row>
    <row r="21" spans="1:7" ht="30" customHeight="1">
      <c r="A21" s="461"/>
    </row>
    <row r="22" spans="1:7" ht="30" customHeight="1">
      <c r="B22" s="548" t="s">
        <v>641</v>
      </c>
    </row>
    <row r="23" spans="1:7" ht="30" customHeight="1">
      <c r="B23" s="464" t="s">
        <v>639</v>
      </c>
    </row>
    <row r="24" spans="1:7" ht="30" customHeight="1">
      <c r="B24" s="548" t="s">
        <v>642</v>
      </c>
    </row>
    <row r="25" spans="1:7" ht="30" customHeight="1">
      <c r="B25" s="464" t="s">
        <v>640</v>
      </c>
    </row>
    <row r="27" spans="1:7" ht="30" customHeight="1">
      <c r="A27" s="462" t="s">
        <v>643</v>
      </c>
      <c r="B27" s="549" t="s">
        <v>646</v>
      </c>
      <c r="C27" s="462" t="s">
        <v>656</v>
      </c>
    </row>
    <row r="28" spans="1:7" ht="30" customHeight="1">
      <c r="A28" s="462" t="s">
        <v>644</v>
      </c>
      <c r="B28" s="549" t="s">
        <v>664</v>
      </c>
      <c r="C28" s="462" t="s">
        <v>658</v>
      </c>
      <c r="D28" s="461" t="s">
        <v>652</v>
      </c>
    </row>
    <row r="29" spans="1:7" ht="30" customHeight="1">
      <c r="A29" s="462" t="s">
        <v>645</v>
      </c>
      <c r="B29" s="549" t="s">
        <v>665</v>
      </c>
      <c r="C29" s="462" t="s">
        <v>659</v>
      </c>
      <c r="D29" s="461" t="s">
        <v>652</v>
      </c>
    </row>
    <row r="30" spans="1:7" ht="30" customHeight="1">
      <c r="A30" s="462" t="s">
        <v>647</v>
      </c>
      <c r="B30" s="549" t="s">
        <v>651</v>
      </c>
      <c r="C30" s="462" t="s">
        <v>657</v>
      </c>
    </row>
    <row r="31" spans="1:7" ht="30" customHeight="1">
      <c r="A31" s="462" t="s">
        <v>648</v>
      </c>
      <c r="B31" s="549" t="s">
        <v>666</v>
      </c>
      <c r="C31" s="547" t="s">
        <v>657</v>
      </c>
    </row>
    <row r="32" spans="1:7" ht="30" customHeight="1">
      <c r="A32" s="462" t="s">
        <v>649</v>
      </c>
      <c r="B32" s="549" t="s">
        <v>650</v>
      </c>
    </row>
    <row r="33" spans="1:7" ht="30" customHeight="1">
      <c r="A33" s="461"/>
      <c r="B33" s="548" t="s">
        <v>135</v>
      </c>
      <c r="C33" s="547"/>
    </row>
    <row r="34" spans="1:7" ht="30" customHeight="1">
      <c r="A34" s="592" t="s">
        <v>92</v>
      </c>
      <c r="B34" s="593" t="s">
        <v>136</v>
      </c>
    </row>
    <row r="35" spans="1:7" ht="30" customHeight="1">
      <c r="A35" s="592" t="s">
        <v>93</v>
      </c>
      <c r="B35" s="593" t="s">
        <v>137</v>
      </c>
    </row>
    <row r="36" spans="1:7" ht="30" customHeight="1">
      <c r="A36" s="592" t="s">
        <v>67</v>
      </c>
      <c r="B36" s="593" t="s">
        <v>712</v>
      </c>
    </row>
    <row r="37" spans="1:7" ht="30" customHeight="1">
      <c r="A37" s="592" t="s">
        <v>440</v>
      </c>
      <c r="B37" s="593" t="s">
        <v>709</v>
      </c>
    </row>
    <row r="38" spans="1:7" ht="30" customHeight="1">
      <c r="A38" s="592" t="s">
        <v>142</v>
      </c>
      <c r="B38" s="593" t="s">
        <v>710</v>
      </c>
    </row>
    <row r="39" spans="1:7" ht="30" customHeight="1">
      <c r="A39" s="592" t="s">
        <v>439</v>
      </c>
      <c r="B39" s="594"/>
    </row>
    <row r="40" spans="1:7" ht="30" customHeight="1">
      <c r="B40" s="550" t="s">
        <v>662</v>
      </c>
    </row>
    <row r="41" spans="1:7" ht="30" customHeight="1">
      <c r="B41" s="549" t="s">
        <v>660</v>
      </c>
    </row>
    <row r="42" spans="1:7" ht="30" customHeight="1">
      <c r="B42" s="549" t="s">
        <v>661</v>
      </c>
    </row>
    <row r="44" spans="1:7" ht="20.25" customHeight="1" thickBot="1">
      <c r="A44" s="602"/>
      <c r="B44" s="601" t="s">
        <v>715</v>
      </c>
    </row>
    <row r="45" spans="1:7" ht="20.100000000000001" customHeight="1" thickBot="1">
      <c r="A45" s="603" t="s">
        <v>92</v>
      </c>
      <c r="B45" s="597" t="s">
        <v>716</v>
      </c>
      <c r="G45" s="596"/>
    </row>
    <row r="46" spans="1:7" ht="20.100000000000001" customHeight="1" thickBot="1">
      <c r="A46" s="603" t="s">
        <v>93</v>
      </c>
      <c r="B46" s="597" t="s">
        <v>717</v>
      </c>
      <c r="G46" s="596"/>
    </row>
    <row r="47" spans="1:7" ht="51.75" customHeight="1" thickBot="1">
      <c r="A47" s="603" t="s">
        <v>67</v>
      </c>
      <c r="B47" s="597" t="s">
        <v>718</v>
      </c>
      <c r="G47" s="596"/>
    </row>
    <row r="48" spans="1:7" ht="21" customHeight="1" thickBot="1">
      <c r="A48" s="599"/>
      <c r="B48" s="600" t="s">
        <v>714</v>
      </c>
    </row>
    <row r="49" spans="1:3" ht="20.100000000000001" customHeight="1" thickBot="1">
      <c r="A49" s="604" t="s">
        <v>92</v>
      </c>
      <c r="B49" s="598" t="s">
        <v>719</v>
      </c>
      <c r="C49" s="565" t="s">
        <v>136</v>
      </c>
    </row>
    <row r="50" spans="1:3" ht="36.75" customHeight="1" thickBot="1">
      <c r="A50" s="604" t="s">
        <v>93</v>
      </c>
      <c r="B50" s="598" t="s">
        <v>720</v>
      </c>
      <c r="C50" s="115" t="s">
        <v>721</v>
      </c>
    </row>
    <row r="51" spans="1:3" ht="36" customHeight="1" thickBot="1">
      <c r="A51" s="604" t="s">
        <v>67</v>
      </c>
      <c r="B51" s="598" t="s">
        <v>713</v>
      </c>
      <c r="C51" s="605" t="s">
        <v>722</v>
      </c>
    </row>
    <row r="52" spans="1:3" ht="16.5" customHeight="1" thickBot="1">
      <c r="A52" s="604" t="s">
        <v>440</v>
      </c>
      <c r="B52" s="598" t="s">
        <v>709</v>
      </c>
      <c r="C52" s="605" t="s">
        <v>709</v>
      </c>
    </row>
    <row r="53" spans="1:3" ht="44.25" thickBot="1">
      <c r="A53" s="604" t="s">
        <v>142</v>
      </c>
      <c r="B53" s="598" t="s">
        <v>723</v>
      </c>
      <c r="C53" s="605" t="s">
        <v>724</v>
      </c>
    </row>
    <row r="54" spans="1:3" ht="18.75" thickBot="1">
      <c r="A54" s="604" t="s">
        <v>439</v>
      </c>
      <c r="B54" s="598" t="s">
        <v>726</v>
      </c>
      <c r="C54" s="115" t="s">
        <v>725</v>
      </c>
    </row>
    <row r="55" spans="1:3" ht="114.75" customHeight="1">
      <c r="B55" s="607" t="s">
        <v>727</v>
      </c>
    </row>
    <row r="56" spans="1:3" ht="30" customHeight="1">
      <c r="B56" s="606"/>
    </row>
    <row r="57" spans="1:3" ht="30" customHeight="1">
      <c r="B5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852" t="s">
        <v>479</v>
      </c>
      <c r="B1" s="853"/>
      <c r="C1" s="853"/>
      <c r="D1" s="853"/>
      <c r="E1" s="854"/>
    </row>
    <row r="2" spans="1:5" ht="20.25" customHeight="1">
      <c r="A2" s="855" t="s">
        <v>667</v>
      </c>
      <c r="B2" s="856"/>
      <c r="C2" s="856"/>
      <c r="D2" s="856"/>
      <c r="E2" s="857"/>
    </row>
    <row r="3" spans="1:5" ht="18" customHeight="1">
      <c r="A3" s="494" t="s">
        <v>18</v>
      </c>
      <c r="B3" s="79"/>
      <c r="C3" s="129" t="s">
        <v>602</v>
      </c>
      <c r="D3" s="130"/>
      <c r="E3" s="490"/>
    </row>
    <row r="4" spans="1:5" ht="18" customHeight="1">
      <c r="A4" s="552" t="s">
        <v>19</v>
      </c>
      <c r="B4" s="132"/>
      <c r="C4" s="553" t="s">
        <v>0</v>
      </c>
      <c r="D4" s="134"/>
      <c r="E4" s="410"/>
    </row>
    <row r="5" spans="1:5" ht="18" customHeight="1">
      <c r="A5" s="552" t="s">
        <v>72</v>
      </c>
      <c r="B5" s="132"/>
      <c r="C5" s="553" t="s">
        <v>14</v>
      </c>
      <c r="D5" s="134"/>
      <c r="E5" s="410"/>
    </row>
    <row r="6" spans="1:5" ht="18" customHeight="1">
      <c r="A6" s="552" t="s">
        <v>73</v>
      </c>
      <c r="B6" s="132"/>
      <c r="C6" s="553" t="s">
        <v>16</v>
      </c>
      <c r="D6" s="134"/>
      <c r="E6" s="410"/>
    </row>
    <row r="7" spans="1:5" ht="18" customHeight="1">
      <c r="A7" s="552" t="s">
        <v>74</v>
      </c>
      <c r="B7" s="132"/>
      <c r="C7" s="553" t="s">
        <v>17</v>
      </c>
      <c r="D7" s="134"/>
      <c r="E7" s="410"/>
    </row>
    <row r="8" spans="1:5" ht="18" customHeight="1">
      <c r="A8" s="552" t="s">
        <v>75</v>
      </c>
      <c r="B8" s="132"/>
      <c r="C8" s="553" t="s">
        <v>605</v>
      </c>
      <c r="D8" s="134"/>
      <c r="E8" s="410"/>
    </row>
    <row r="9" spans="1:5" ht="18" customHeight="1">
      <c r="A9" s="552" t="s">
        <v>15</v>
      </c>
      <c r="B9" s="132"/>
      <c r="C9" s="553" t="s">
        <v>606</v>
      </c>
      <c r="D9" s="134"/>
      <c r="E9" s="410"/>
    </row>
    <row r="10" spans="1:5" ht="18" customHeight="1">
      <c r="A10" s="552" t="s">
        <v>607</v>
      </c>
      <c r="B10" s="132"/>
      <c r="C10" s="553" t="s">
        <v>608</v>
      </c>
      <c r="D10" s="134"/>
      <c r="E10" s="410"/>
    </row>
    <row r="11" spans="1:5" ht="18" customHeight="1">
      <c r="A11" s="552" t="s">
        <v>76</v>
      </c>
      <c r="B11" s="132"/>
      <c r="C11" s="553" t="s">
        <v>1</v>
      </c>
      <c r="D11" s="134"/>
      <c r="E11" s="410"/>
    </row>
    <row r="12" spans="1:5" ht="18" customHeight="1">
      <c r="A12" s="552" t="s">
        <v>2</v>
      </c>
      <c r="B12" s="132"/>
      <c r="C12" s="553">
        <v>9811116835</v>
      </c>
      <c r="D12" s="134"/>
      <c r="E12" s="410"/>
    </row>
    <row r="13" spans="1:5" ht="18" customHeight="1">
      <c r="A13" s="552" t="s">
        <v>4</v>
      </c>
      <c r="B13" s="132"/>
      <c r="C13" s="553" t="s">
        <v>5</v>
      </c>
      <c r="D13" s="134"/>
      <c r="E13" s="410"/>
    </row>
    <row r="14" spans="1:5" ht="18" customHeight="1">
      <c r="A14" s="552" t="s">
        <v>77</v>
      </c>
      <c r="B14" s="132"/>
      <c r="C14" s="553" t="s">
        <v>604</v>
      </c>
      <c r="D14" s="134"/>
      <c r="E14" s="410"/>
    </row>
    <row r="15" spans="1:5" ht="18" customHeight="1">
      <c r="A15" s="552" t="s">
        <v>78</v>
      </c>
      <c r="B15" s="132"/>
      <c r="C15" s="553" t="s">
        <v>603</v>
      </c>
      <c r="D15" s="134"/>
      <c r="E15" s="410"/>
    </row>
    <row r="16" spans="1:5" ht="18" customHeight="1">
      <c r="A16" s="552" t="s">
        <v>23</v>
      </c>
      <c r="B16" s="132"/>
      <c r="C16" s="553" t="s">
        <v>6</v>
      </c>
      <c r="D16" s="134"/>
      <c r="E16" s="410"/>
    </row>
    <row r="17" spans="1:5" ht="18" customHeight="1">
      <c r="A17" s="552" t="s">
        <v>79</v>
      </c>
      <c r="B17" s="132"/>
      <c r="C17" s="553" t="s">
        <v>14</v>
      </c>
      <c r="D17" s="134"/>
      <c r="E17" s="410"/>
    </row>
    <row r="18" spans="1:5" ht="18" customHeight="1">
      <c r="A18" s="552" t="s">
        <v>7</v>
      </c>
      <c r="B18" s="132"/>
      <c r="C18" s="553">
        <v>9899444111</v>
      </c>
      <c r="D18" s="134"/>
      <c r="E18" s="410"/>
    </row>
    <row r="19" spans="1:5" ht="18" customHeight="1">
      <c r="A19" s="552" t="s">
        <v>24</v>
      </c>
      <c r="B19" s="132"/>
      <c r="C19" s="553" t="s">
        <v>320</v>
      </c>
      <c r="D19" s="134"/>
      <c r="E19" s="410"/>
    </row>
    <row r="20" spans="1:5" ht="18" customHeight="1">
      <c r="A20" s="495" t="s">
        <v>80</v>
      </c>
      <c r="B20" s="136"/>
      <c r="C20" s="137" t="s">
        <v>115</v>
      </c>
      <c r="D20" s="138"/>
      <c r="E20" s="491"/>
    </row>
    <row r="21" spans="1:5" ht="20.100000000000001" customHeight="1">
      <c r="A21" s="496" t="s">
        <v>676</v>
      </c>
      <c r="B21" s="492"/>
      <c r="C21" s="134"/>
      <c r="D21" s="134"/>
      <c r="E21" s="410"/>
    </row>
    <row r="22" spans="1:5" ht="17.25" customHeight="1">
      <c r="A22" s="538" t="s">
        <v>8</v>
      </c>
      <c r="B22" s="539"/>
      <c r="C22" s="497" t="s">
        <v>668</v>
      </c>
      <c r="D22" s="497" t="s">
        <v>669</v>
      </c>
      <c r="E22" s="498" t="s">
        <v>600</v>
      </c>
    </row>
    <row r="23" spans="1:5" ht="20.100000000000001" customHeight="1">
      <c r="A23" s="543" t="s">
        <v>10</v>
      </c>
      <c r="B23" s="132"/>
      <c r="C23" s="555" t="s">
        <v>670</v>
      </c>
      <c r="D23" s="555" t="s">
        <v>671</v>
      </c>
      <c r="E23" s="556" t="s">
        <v>601</v>
      </c>
    </row>
    <row r="24" spans="1:5" ht="20.100000000000001" customHeight="1">
      <c r="A24" s="558" t="s">
        <v>402</v>
      </c>
      <c r="B24" s="144"/>
      <c r="C24" s="159" t="s">
        <v>672</v>
      </c>
      <c r="D24" s="159" t="s">
        <v>673</v>
      </c>
      <c r="E24" s="493" t="s">
        <v>674</v>
      </c>
    </row>
    <row r="25" spans="1:5" ht="20.100000000000001" customHeight="1">
      <c r="A25" s="561" t="s">
        <v>34</v>
      </c>
      <c r="B25" s="144"/>
      <c r="C25" s="555" t="s">
        <v>168</v>
      </c>
      <c r="D25" s="555" t="s">
        <v>35</v>
      </c>
      <c r="E25" s="555" t="s">
        <v>109</v>
      </c>
    </row>
    <row r="26" spans="1:5" ht="20.100000000000001" customHeight="1">
      <c r="A26" s="561" t="s">
        <v>85</v>
      </c>
      <c r="B26" s="144"/>
      <c r="C26" s="555" t="s">
        <v>592</v>
      </c>
      <c r="D26" s="555" t="s">
        <v>62</v>
      </c>
      <c r="E26" s="555" t="s">
        <v>63</v>
      </c>
    </row>
    <row r="27" spans="1:5" ht="20.100000000000001" customHeight="1">
      <c r="A27" s="561" t="s">
        <v>403</v>
      </c>
      <c r="B27" s="144"/>
      <c r="C27" s="381">
        <v>0.1</v>
      </c>
      <c r="D27" s="381">
        <v>0.02</v>
      </c>
      <c r="E27" s="381">
        <v>0.1</v>
      </c>
    </row>
    <row r="28" spans="1:5" ht="20.100000000000001" customHeight="1">
      <c r="A28" s="561" t="s">
        <v>33</v>
      </c>
      <c r="B28" s="144"/>
      <c r="C28" s="555" t="s">
        <v>111</v>
      </c>
      <c r="D28" s="555" t="s">
        <v>276</v>
      </c>
      <c r="E28" s="555" t="s">
        <v>38</v>
      </c>
    </row>
    <row r="29" spans="1:5" ht="20.100000000000001" customHeight="1">
      <c r="A29" s="560" t="s">
        <v>86</v>
      </c>
      <c r="B29" s="144"/>
      <c r="C29" s="555"/>
      <c r="E29" s="555"/>
    </row>
    <row r="30" spans="1:5" ht="20.100000000000001" customHeight="1">
      <c r="A30" s="559" t="s">
        <v>66</v>
      </c>
      <c r="B30" s="144"/>
      <c r="C30" s="554">
        <v>300000</v>
      </c>
      <c r="D30" s="554">
        <v>180000</v>
      </c>
      <c r="E30" s="554">
        <v>120000</v>
      </c>
    </row>
    <row r="31" spans="1:5" ht="20.100000000000001" customHeight="1">
      <c r="A31" s="559" t="s">
        <v>273</v>
      </c>
      <c r="B31" s="144"/>
      <c r="C31" s="554">
        <f>C30*0.1</f>
        <v>30000</v>
      </c>
      <c r="D31" s="554">
        <f>D30*0.02</f>
        <v>3600</v>
      </c>
      <c r="E31" s="554">
        <f>E30*0.1</f>
        <v>12000</v>
      </c>
    </row>
    <row r="32" spans="1:5" ht="20.100000000000001" customHeight="1">
      <c r="A32" s="559" t="s">
        <v>39</v>
      </c>
      <c r="B32" s="144"/>
      <c r="C32" s="456">
        <v>43583</v>
      </c>
      <c r="D32" s="557">
        <v>43600</v>
      </c>
      <c r="E32" s="557">
        <v>43629</v>
      </c>
    </row>
    <row r="33" spans="1:5" ht="20.100000000000001" customHeight="1">
      <c r="A33" s="559" t="s">
        <v>125</v>
      </c>
      <c r="B33" s="144"/>
      <c r="C33" s="557">
        <v>43588</v>
      </c>
      <c r="D33" s="557">
        <v>43622</v>
      </c>
      <c r="E33" s="557">
        <v>43653</v>
      </c>
    </row>
    <row r="34" spans="1:5" ht="20.100000000000001" customHeight="1">
      <c r="A34" s="559" t="s">
        <v>126</v>
      </c>
      <c r="B34" s="144"/>
      <c r="C34" s="159" t="s">
        <v>114</v>
      </c>
      <c r="D34" s="159" t="s">
        <v>675</v>
      </c>
      <c r="E34" s="159" t="s">
        <v>336</v>
      </c>
    </row>
    <row r="35" spans="1:5" ht="13.5" customHeight="1" thickBot="1">
      <c r="A35" s="849" t="s">
        <v>612</v>
      </c>
      <c r="B35" s="850"/>
      <c r="C35" s="850"/>
      <c r="D35" s="850"/>
      <c r="E35" s="851"/>
    </row>
    <row r="36" spans="1:5" ht="20.100000000000001" customHeight="1">
      <c r="A36" s="551"/>
      <c r="B36" s="551"/>
      <c r="C36" s="161"/>
      <c r="D36" s="161"/>
      <c r="E36" s="162"/>
    </row>
    <row r="38" spans="1:5" ht="20.100000000000001" customHeight="1">
      <c r="A38" s="127" t="s">
        <v>677</v>
      </c>
    </row>
    <row r="39" spans="1:5" ht="20.100000000000001" customHeight="1">
      <c r="A39" s="541" t="s">
        <v>678</v>
      </c>
      <c r="B39" s="541"/>
    </row>
    <row r="40" spans="1:5" ht="20.100000000000001" customHeight="1">
      <c r="A40" s="542" t="s">
        <v>679</v>
      </c>
      <c r="B40" s="542"/>
    </row>
    <row r="41" spans="1:5" ht="20.100000000000001" customHeight="1">
      <c r="A41" s="540" t="s">
        <v>631</v>
      </c>
      <c r="B41" s="540" t="s">
        <v>630</v>
      </c>
    </row>
    <row r="42" spans="1:5" ht="20.100000000000001" customHeight="1">
      <c r="A42" s="127" t="s">
        <v>680</v>
      </c>
    </row>
  </sheetData>
  <mergeCells count="3">
    <mergeCell ref="A35:E35"/>
    <mergeCell ref="A1:E1"/>
    <mergeCell ref="A2:E2"/>
  </mergeCells>
  <pageMargins left="0" right="0" top="0.75"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34" t="s">
        <v>268</v>
      </c>
      <c r="B1" s="834"/>
      <c r="C1" s="834"/>
      <c r="D1" s="834"/>
      <c r="E1" s="834"/>
    </row>
    <row r="2" spans="1:7" ht="30" customHeight="1">
      <c r="A2" s="835" t="s">
        <v>262</v>
      </c>
      <c r="B2" s="835"/>
      <c r="C2" s="835"/>
      <c r="D2" s="835"/>
      <c r="E2" s="835"/>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836" t="s">
        <v>30</v>
      </c>
      <c r="B32" s="837"/>
      <c r="C32" s="149">
        <v>250000</v>
      </c>
      <c r="D32" s="149">
        <v>-210000</v>
      </c>
      <c r="E32" s="71"/>
    </row>
    <row r="33" spans="1:5" ht="20.100000000000001" customHeight="1">
      <c r="A33" s="838" t="s">
        <v>26</v>
      </c>
      <c r="B33" s="839"/>
      <c r="C33" s="149">
        <v>-10000</v>
      </c>
      <c r="D33" s="149">
        <v>40000</v>
      </c>
      <c r="E33" s="149">
        <v>0</v>
      </c>
    </row>
    <row r="34" spans="1:5" ht="19.5" customHeight="1">
      <c r="A34" s="836" t="s">
        <v>22</v>
      </c>
      <c r="B34" s="837"/>
      <c r="C34" s="149">
        <v>180000</v>
      </c>
      <c r="D34" s="149">
        <v>190000</v>
      </c>
      <c r="E34" s="149">
        <v>120000</v>
      </c>
    </row>
    <row r="35" spans="1:5" ht="20.100000000000001" customHeight="1">
      <c r="A35" s="840" t="s">
        <v>31</v>
      </c>
      <c r="B35" s="841"/>
      <c r="C35" s="149">
        <v>60000</v>
      </c>
      <c r="D35" s="149">
        <v>40000</v>
      </c>
      <c r="E35" s="149">
        <v>20000</v>
      </c>
    </row>
    <row r="36" spans="1:5" ht="20.100000000000001" customHeight="1">
      <c r="A36" s="842" t="s">
        <v>90</v>
      </c>
      <c r="B36" s="842"/>
      <c r="C36" s="842"/>
      <c r="D36" s="842"/>
      <c r="E36" s="842"/>
    </row>
    <row r="37" spans="1:5" ht="20.100000000000001" customHeight="1">
      <c r="A37" s="843" t="s">
        <v>265</v>
      </c>
      <c r="B37" s="844"/>
      <c r="C37" s="150" t="s">
        <v>106</v>
      </c>
      <c r="D37" s="151" t="s">
        <v>29</v>
      </c>
      <c r="E37" s="79"/>
    </row>
    <row r="38" spans="1:5" ht="20.100000000000001" customHeight="1">
      <c r="A38" s="845" t="s">
        <v>266</v>
      </c>
      <c r="B38" s="846"/>
      <c r="C38" s="152" t="s">
        <v>20</v>
      </c>
      <c r="D38" s="153" t="s">
        <v>29</v>
      </c>
      <c r="E38" s="132"/>
    </row>
    <row r="39" spans="1:5" ht="20.100000000000001" customHeight="1">
      <c r="A39" s="847" t="s">
        <v>267</v>
      </c>
      <c r="B39" s="848"/>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833" t="s">
        <v>37</v>
      </c>
      <c r="B94" s="833"/>
      <c r="C94" s="181">
        <f t="shared" si="9"/>
        <v>42769</v>
      </c>
      <c r="D94" s="181">
        <f t="shared" si="9"/>
        <v>42799</v>
      </c>
      <c r="E94" s="181">
        <f t="shared" si="9"/>
        <v>42832</v>
      </c>
    </row>
    <row r="95" spans="1:5" ht="20.100000000000001" customHeight="1">
      <c r="A95" s="833" t="str">
        <f>+A53</f>
        <v xml:space="preserve">Challan No provided by HDFC Bank </v>
      </c>
      <c r="B95" s="833"/>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834" t="s">
        <v>479</v>
      </c>
      <c r="B1" s="834"/>
      <c r="C1" s="834"/>
      <c r="D1" s="834"/>
      <c r="E1" s="834"/>
    </row>
    <row r="2" spans="1:7" ht="20.25" customHeight="1">
      <c r="A2" s="861" t="s">
        <v>486</v>
      </c>
      <c r="B2" s="862"/>
      <c r="C2" s="862"/>
      <c r="D2" s="862"/>
      <c r="E2" s="862"/>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863" t="s">
        <v>387</v>
      </c>
      <c r="F35" s="864"/>
      <c r="G35" s="383" t="s">
        <v>404</v>
      </c>
    </row>
    <row r="36" spans="1:7" ht="20.100000000000001" customHeight="1">
      <c r="A36" s="194" t="s">
        <v>93</v>
      </c>
      <c r="B36" s="196" t="s">
        <v>137</v>
      </c>
      <c r="C36" s="323" t="s">
        <v>381</v>
      </c>
      <c r="D36" s="324" t="s">
        <v>355</v>
      </c>
      <c r="E36" s="865" t="s">
        <v>482</v>
      </c>
      <c r="F36" s="865"/>
      <c r="G36" s="383" t="s">
        <v>405</v>
      </c>
    </row>
    <row r="37" spans="1:7" ht="20.100000000000001" customHeight="1">
      <c r="A37" s="194" t="s">
        <v>67</v>
      </c>
      <c r="B37" s="196" t="s">
        <v>138</v>
      </c>
      <c r="C37" s="323" t="s">
        <v>382</v>
      </c>
      <c r="D37" s="324" t="s">
        <v>356</v>
      </c>
      <c r="E37" s="866" t="s">
        <v>357</v>
      </c>
      <c r="F37" s="858"/>
      <c r="G37" s="383" t="s">
        <v>406</v>
      </c>
    </row>
    <row r="38" spans="1:7" ht="20.100000000000001" customHeight="1">
      <c r="A38" s="194" t="s">
        <v>139</v>
      </c>
      <c r="B38" s="196" t="s">
        <v>140</v>
      </c>
      <c r="C38" s="323" t="s">
        <v>383</v>
      </c>
      <c r="D38" s="324" t="s">
        <v>358</v>
      </c>
      <c r="E38" s="858">
        <v>15000</v>
      </c>
      <c r="F38" s="858"/>
      <c r="G38" s="383"/>
    </row>
    <row r="39" spans="1:7" ht="24" customHeight="1">
      <c r="A39" s="194" t="s">
        <v>141</v>
      </c>
      <c r="B39" s="197" t="s">
        <v>144</v>
      </c>
      <c r="C39" s="323" t="s">
        <v>384</v>
      </c>
      <c r="D39" s="324" t="s">
        <v>340</v>
      </c>
      <c r="E39" s="858">
        <v>240000</v>
      </c>
      <c r="F39" s="858"/>
      <c r="G39" s="384" t="s">
        <v>408</v>
      </c>
    </row>
    <row r="40" spans="1:7" ht="20.100000000000001" customHeight="1" thickBot="1">
      <c r="A40" s="194" t="s">
        <v>142</v>
      </c>
      <c r="B40" s="196" t="s">
        <v>143</v>
      </c>
      <c r="C40" s="325" t="s">
        <v>385</v>
      </c>
      <c r="D40" s="326" t="s">
        <v>359</v>
      </c>
      <c r="E40" s="859" t="s">
        <v>360</v>
      </c>
      <c r="F40" s="860"/>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871" t="s">
        <v>479</v>
      </c>
      <c r="B1" s="872"/>
      <c r="C1" s="872"/>
      <c r="D1" s="872"/>
      <c r="E1" s="872"/>
      <c r="F1" s="873"/>
    </row>
    <row r="2" spans="1:8" ht="14.25" customHeight="1">
      <c r="A2" s="874" t="s">
        <v>487</v>
      </c>
      <c r="B2" s="875"/>
      <c r="C2" s="875"/>
      <c r="D2" s="875"/>
      <c r="E2" s="875"/>
      <c r="F2" s="876"/>
    </row>
    <row r="3" spans="1:8" ht="15.75" customHeight="1">
      <c r="A3" s="883" t="s">
        <v>433</v>
      </c>
      <c r="B3" s="884"/>
      <c r="C3" s="884"/>
      <c r="D3" s="884"/>
      <c r="E3" s="884"/>
      <c r="F3" s="885"/>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877">
        <v>43799</v>
      </c>
      <c r="E33" s="878"/>
      <c r="F33" s="879"/>
    </row>
    <row r="34" spans="1:7" ht="15.95" customHeight="1">
      <c r="A34" s="389" t="s">
        <v>125</v>
      </c>
      <c r="B34" s="144"/>
      <c r="C34" s="396">
        <f>C33+28</f>
        <v>43774</v>
      </c>
      <c r="D34" s="877">
        <f>D33+5</f>
        <v>43804</v>
      </c>
      <c r="E34" s="878"/>
      <c r="F34" s="879"/>
    </row>
    <row r="35" spans="1:7" ht="15.95" customHeight="1">
      <c r="A35" s="389" t="s">
        <v>126</v>
      </c>
      <c r="B35" s="144"/>
      <c r="C35" s="397" t="s">
        <v>272</v>
      </c>
      <c r="D35" s="880" t="s">
        <v>416</v>
      </c>
      <c r="E35" s="881"/>
      <c r="F35" s="882"/>
    </row>
    <row r="36" spans="1:7" ht="16.5" customHeight="1">
      <c r="A36" s="402" t="s">
        <v>431</v>
      </c>
      <c r="B36" s="138"/>
      <c r="C36" s="400"/>
      <c r="D36" s="400"/>
      <c r="E36" s="400"/>
      <c r="F36" s="401"/>
    </row>
    <row r="37" spans="1:7" ht="15" customHeight="1">
      <c r="A37" s="868" t="s">
        <v>488</v>
      </c>
      <c r="B37" s="869"/>
      <c r="C37" s="869"/>
      <c r="D37" s="869"/>
      <c r="E37" s="869"/>
      <c r="F37" s="870"/>
    </row>
    <row r="38" spans="1:7" ht="20.100000000000001" customHeight="1">
      <c r="A38" s="888" t="s">
        <v>135</v>
      </c>
      <c r="B38" s="404"/>
      <c r="C38" s="404"/>
      <c r="D38" s="404"/>
      <c r="E38" s="404"/>
      <c r="F38" s="886" t="s">
        <v>447</v>
      </c>
    </row>
    <row r="39" spans="1:7" ht="15.95" customHeight="1">
      <c r="A39" s="889"/>
      <c r="B39" s="213"/>
      <c r="C39" s="406"/>
      <c r="D39" s="213"/>
      <c r="E39" s="213"/>
      <c r="F39" s="887"/>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867" t="s">
        <v>445</v>
      </c>
      <c r="C47" s="867"/>
      <c r="D47" s="867"/>
      <c r="E47" s="867"/>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891" t="s">
        <v>479</v>
      </c>
      <c r="B1" s="892"/>
      <c r="C1" s="892"/>
      <c r="D1" s="892"/>
      <c r="E1" s="893"/>
    </row>
    <row r="2" spans="1:6" ht="17.25" customHeight="1">
      <c r="A2" s="894" t="s">
        <v>489</v>
      </c>
      <c r="B2" s="895"/>
      <c r="C2" s="895"/>
      <c r="D2" s="895"/>
      <c r="E2" s="896"/>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897" t="s">
        <v>450</v>
      </c>
      <c r="B25" s="898"/>
      <c r="C25" s="898"/>
      <c r="D25" s="898"/>
      <c r="E25" s="899"/>
    </row>
    <row r="26" spans="1:10" ht="20.25" customHeight="1">
      <c r="A26" s="439" t="s">
        <v>346</v>
      </c>
      <c r="B26" s="356" t="s">
        <v>347</v>
      </c>
      <c r="C26" s="371" t="s">
        <v>347</v>
      </c>
      <c r="D26" s="903" t="s">
        <v>347</v>
      </c>
      <c r="E26" s="904"/>
    </row>
    <row r="27" spans="1:10" ht="18" customHeight="1">
      <c r="A27" s="439" t="s">
        <v>348</v>
      </c>
      <c r="B27" s="424" t="s">
        <v>452</v>
      </c>
      <c r="C27" s="373" t="s">
        <v>453</v>
      </c>
      <c r="D27" s="905" t="s">
        <v>460</v>
      </c>
      <c r="E27" s="906"/>
    </row>
    <row r="28" spans="1:10" ht="15.75" customHeight="1">
      <c r="A28" s="439" t="s">
        <v>349</v>
      </c>
      <c r="B28" s="362">
        <v>43679</v>
      </c>
      <c r="C28" s="423">
        <v>43709</v>
      </c>
      <c r="D28" s="907">
        <v>43743</v>
      </c>
      <c r="E28" s="908"/>
    </row>
    <row r="29" spans="1:10" ht="14.25" customHeight="1">
      <c r="A29" s="445" t="s">
        <v>350</v>
      </c>
      <c r="B29" s="425" t="s">
        <v>491</v>
      </c>
      <c r="C29" s="425">
        <v>30000</v>
      </c>
      <c r="D29" s="425">
        <v>30000</v>
      </c>
      <c r="E29" s="446">
        <v>15000</v>
      </c>
    </row>
    <row r="30" spans="1:10" s="134" customFormat="1" ht="15.75" customHeight="1" thickBot="1">
      <c r="A30" s="900" t="s">
        <v>490</v>
      </c>
      <c r="B30" s="901"/>
      <c r="C30" s="901"/>
      <c r="D30" s="901"/>
      <c r="E30" s="902"/>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890" t="s">
        <v>445</v>
      </c>
      <c r="B41" s="890"/>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911" t="s">
        <v>474</v>
      </c>
      <c r="B1" s="912"/>
      <c r="C1" s="912"/>
      <c r="D1" s="912"/>
      <c r="E1" s="912"/>
      <c r="F1" s="912"/>
      <c r="G1" s="912"/>
      <c r="H1" s="912"/>
      <c r="I1" s="912"/>
      <c r="J1" s="913"/>
      <c r="K1" s="220"/>
      <c r="L1" s="220"/>
    </row>
    <row r="2" spans="1:13" ht="18" customHeight="1" thickBot="1">
      <c r="A2" s="914" t="s">
        <v>746</v>
      </c>
      <c r="B2" s="915"/>
      <c r="C2" s="915"/>
      <c r="D2" s="915"/>
      <c r="E2" s="915"/>
      <c r="F2" s="915"/>
      <c r="G2" s="915"/>
      <c r="H2" s="915"/>
      <c r="I2" s="915"/>
      <c r="J2" s="916"/>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609</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88"/>
      <c r="F6" s="234"/>
      <c r="G6" s="222"/>
      <c r="H6" s="236"/>
      <c r="I6" s="241"/>
      <c r="J6" s="242"/>
      <c r="K6" s="222"/>
      <c r="L6" s="222"/>
    </row>
    <row r="7" spans="1:13" ht="15" customHeight="1">
      <c r="A7" s="231"/>
      <c r="B7" s="222"/>
      <c r="C7" s="609" t="s">
        <v>610</v>
      </c>
      <c r="D7" s="233"/>
      <c r="E7" s="244"/>
      <c r="F7" s="245"/>
      <c r="G7" s="246"/>
      <c r="H7" s="236"/>
      <c r="I7" s="241"/>
      <c r="J7" s="242"/>
      <c r="K7" s="222"/>
      <c r="L7" s="222"/>
      <c r="M7" s="222"/>
    </row>
    <row r="8" spans="1:13" ht="15" customHeight="1">
      <c r="A8" s="231"/>
      <c r="B8" s="487"/>
      <c r="C8" s="239" t="s">
        <v>283</v>
      </c>
      <c r="D8" s="222"/>
      <c r="E8" s="917"/>
      <c r="F8" s="917"/>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733</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611</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619">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734</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610"/>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910" t="s">
        <v>305</v>
      </c>
      <c r="D39" s="910"/>
      <c r="E39" s="910"/>
      <c r="F39" s="910"/>
      <c r="G39" s="268"/>
      <c r="H39" s="236"/>
      <c r="I39" s="237"/>
      <c r="J39" s="242"/>
      <c r="K39" s="222"/>
      <c r="L39" s="222"/>
      <c r="M39" s="222"/>
    </row>
    <row r="40" spans="1:13" ht="15" customHeight="1">
      <c r="A40" s="231"/>
      <c r="B40" s="297">
        <f>SUM(G40:G41)</f>
        <v>122000</v>
      </c>
      <c r="C40" s="910" t="s">
        <v>308</v>
      </c>
      <c r="D40" s="910"/>
      <c r="E40" s="910"/>
      <c r="F40" s="910"/>
      <c r="G40" s="235">
        <v>117000</v>
      </c>
      <c r="H40" s="236"/>
      <c r="I40" s="237"/>
      <c r="J40" s="242"/>
      <c r="K40" s="222"/>
      <c r="L40" s="222"/>
      <c r="M40" s="222"/>
    </row>
    <row r="41" spans="1:13" ht="15" customHeight="1">
      <c r="A41" s="231"/>
      <c r="B41" s="297"/>
      <c r="C41" s="910" t="s">
        <v>732</v>
      </c>
      <c r="D41" s="910"/>
      <c r="E41" s="910"/>
      <c r="F41" s="910"/>
      <c r="G41" s="235">
        <f>G14/10</f>
        <v>5000</v>
      </c>
      <c r="H41" s="236"/>
      <c r="I41" s="237"/>
      <c r="J41" s="242"/>
      <c r="K41" s="222"/>
      <c r="L41" s="222"/>
      <c r="M41" s="222"/>
    </row>
    <row r="42" spans="1:13" ht="15" customHeight="1" thickBot="1">
      <c r="A42" s="298"/>
      <c r="B42" s="299"/>
      <c r="C42" s="909" t="s">
        <v>306</v>
      </c>
      <c r="D42" s="909"/>
      <c r="E42" s="909"/>
      <c r="F42" s="909"/>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613" t="s">
        <v>747</v>
      </c>
    </row>
    <row r="45" spans="1:13" ht="20.100000000000001" customHeight="1">
      <c r="C45" s="3" t="s">
        <v>736</v>
      </c>
      <c r="D45" s="3" t="s">
        <v>737</v>
      </c>
      <c r="E45" s="613" t="s">
        <v>743</v>
      </c>
      <c r="F45" s="223" t="s">
        <v>735</v>
      </c>
      <c r="G45" s="613" t="s">
        <v>742</v>
      </c>
      <c r="K45" s="613" t="s">
        <v>449</v>
      </c>
    </row>
    <row r="46" spans="1:13" ht="20.100000000000001" customHeight="1">
      <c r="B46" s="611"/>
      <c r="C46" s="612" t="s">
        <v>738</v>
      </c>
      <c r="D46" s="614">
        <v>43631</v>
      </c>
      <c r="E46" s="618">
        <v>0.15</v>
      </c>
      <c r="F46" s="615">
        <f>IF($G$42&gt;10000,$G$42*E46,0)</f>
        <v>1824</v>
      </c>
      <c r="G46" s="615">
        <f>ROUNDDOWN(+F46,-2)</f>
        <v>1800</v>
      </c>
      <c r="K46" s="223">
        <f>G46*3%</f>
        <v>54</v>
      </c>
      <c r="L46" s="613" t="s">
        <v>748</v>
      </c>
    </row>
    <row r="47" spans="1:13" ht="20.100000000000001" customHeight="1">
      <c r="B47" s="611"/>
      <c r="C47" s="612" t="s">
        <v>739</v>
      </c>
      <c r="D47" s="614">
        <v>43723</v>
      </c>
      <c r="E47" s="618">
        <v>0.45</v>
      </c>
      <c r="F47" s="615">
        <f t="shared" ref="F47:F49" si="0">IF($G$42&gt;10000,$G$42*E47,0)</f>
        <v>5472</v>
      </c>
      <c r="G47" s="615">
        <f t="shared" ref="G47:G49" si="1">ROUNDDOWN(+F47,-2)</f>
        <v>5400</v>
      </c>
      <c r="K47" s="223">
        <f>G47*3%</f>
        <v>162</v>
      </c>
      <c r="L47" s="613" t="s">
        <v>748</v>
      </c>
    </row>
    <row r="48" spans="1:13" ht="20.100000000000001" customHeight="1">
      <c r="B48" s="611"/>
      <c r="C48" s="612" t="s">
        <v>740</v>
      </c>
      <c r="D48" s="614">
        <v>43814</v>
      </c>
      <c r="E48" s="618">
        <v>0.75</v>
      </c>
      <c r="F48" s="615">
        <f t="shared" si="0"/>
        <v>9120</v>
      </c>
      <c r="G48" s="615">
        <f t="shared" si="1"/>
        <v>9100</v>
      </c>
      <c r="K48" s="223">
        <f>G48*3%</f>
        <v>273</v>
      </c>
      <c r="L48" s="613" t="s">
        <v>748</v>
      </c>
    </row>
    <row r="49" spans="2:12" ht="20.100000000000001" customHeight="1">
      <c r="B49" s="611"/>
      <c r="C49" s="612" t="s">
        <v>741</v>
      </c>
      <c r="D49" s="614">
        <v>43905</v>
      </c>
      <c r="E49" s="618">
        <v>1</v>
      </c>
      <c r="F49" s="615">
        <f t="shared" si="0"/>
        <v>12160</v>
      </c>
      <c r="G49" s="615">
        <f t="shared" si="1"/>
        <v>12100</v>
      </c>
      <c r="K49" s="223">
        <f>G49*1%*0</f>
        <v>0</v>
      </c>
      <c r="L49" s="613" t="s">
        <v>749</v>
      </c>
    </row>
    <row r="50" spans="2:12" ht="20.100000000000001" customHeight="1" thickBot="1">
      <c r="B50" s="617" t="s">
        <v>745</v>
      </c>
      <c r="K50" s="620">
        <f>SUM(K46:K49)</f>
        <v>489</v>
      </c>
    </row>
    <row r="51" spans="2:12" ht="20.100000000000001" customHeight="1" thickTop="1">
      <c r="B51" s="616" t="s">
        <v>744</v>
      </c>
    </row>
    <row r="52" spans="2:12" ht="20.100000000000001" customHeight="1">
      <c r="B52" s="489" t="s">
        <v>750</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919" t="s">
        <v>367</v>
      </c>
      <c r="D1" s="919"/>
      <c r="E1" s="919"/>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920" t="s">
        <v>376</v>
      </c>
      <c r="C11" s="920"/>
      <c r="D11" s="920"/>
      <c r="E11" s="920"/>
      <c r="F11" s="920"/>
      <c r="G11" s="920"/>
      <c r="H11" s="920"/>
    </row>
    <row r="12" spans="2:8" ht="21.95" customHeight="1">
      <c r="B12" s="370" t="s">
        <v>346</v>
      </c>
      <c r="C12" s="921" t="s">
        <v>377</v>
      </c>
      <c r="D12" s="921"/>
      <c r="E12" s="354" t="s">
        <v>377</v>
      </c>
      <c r="F12" s="371" t="s">
        <v>377</v>
      </c>
      <c r="G12" s="371" t="s">
        <v>377</v>
      </c>
      <c r="H12" s="371" t="s">
        <v>377</v>
      </c>
    </row>
    <row r="13" spans="2:8" ht="21.95" customHeight="1">
      <c r="B13" s="370" t="s">
        <v>348</v>
      </c>
      <c r="C13" s="921" t="s">
        <v>378</v>
      </c>
      <c r="D13" s="921" t="s">
        <v>378</v>
      </c>
      <c r="E13" s="372" t="s">
        <v>378</v>
      </c>
      <c r="F13" s="373"/>
      <c r="G13" s="373"/>
      <c r="H13" s="373"/>
    </row>
    <row r="14" spans="2:8" ht="21.95" customHeight="1">
      <c r="B14" s="370" t="s">
        <v>349</v>
      </c>
      <c r="C14" s="922">
        <v>43501</v>
      </c>
      <c r="D14" s="922"/>
      <c r="E14" s="360">
        <v>43561</v>
      </c>
      <c r="F14" s="322"/>
      <c r="G14" s="322"/>
      <c r="H14" s="322"/>
    </row>
    <row r="15" spans="2:8" ht="21.95" customHeight="1">
      <c r="B15" s="370"/>
      <c r="C15" s="370"/>
      <c r="D15" s="370"/>
      <c r="E15" s="370"/>
      <c r="F15" s="322"/>
      <c r="G15" s="322"/>
      <c r="H15" s="322"/>
    </row>
    <row r="16" spans="2:8" ht="21.95" customHeight="1">
      <c r="B16" s="329" t="s">
        <v>351</v>
      </c>
      <c r="C16" s="918" t="s">
        <v>352</v>
      </c>
      <c r="D16" s="918"/>
      <c r="E16" s="918"/>
      <c r="F16" s="918"/>
      <c r="G16" s="918"/>
      <c r="H16" s="918"/>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34" t="s">
        <v>95</v>
      </c>
      <c r="B1" s="834"/>
      <c r="C1" s="834"/>
      <c r="D1" s="834"/>
      <c r="E1" s="834"/>
    </row>
    <row r="2" spans="1:7" ht="30" customHeight="1">
      <c r="A2" s="835" t="s">
        <v>217</v>
      </c>
      <c r="B2" s="835"/>
      <c r="C2" s="835"/>
      <c r="D2" s="835"/>
      <c r="E2" s="835"/>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836" t="s">
        <v>30</v>
      </c>
      <c r="B32" s="837"/>
      <c r="C32" s="149">
        <v>-210000</v>
      </c>
      <c r="D32" s="149">
        <v>-115000</v>
      </c>
      <c r="E32" s="71">
        <v>150000</v>
      </c>
    </row>
    <row r="33" spans="1:5" ht="20.100000000000001" customHeight="1">
      <c r="A33" s="838" t="s">
        <v>26</v>
      </c>
      <c r="B33" s="839"/>
      <c r="C33" s="149">
        <v>58000</v>
      </c>
      <c r="D33" s="149">
        <v>48000</v>
      </c>
      <c r="E33" s="149">
        <v>-40000</v>
      </c>
    </row>
    <row r="34" spans="1:5" ht="19.5" customHeight="1">
      <c r="A34" s="836" t="s">
        <v>22</v>
      </c>
      <c r="B34" s="837"/>
      <c r="C34" s="149">
        <v>160000</v>
      </c>
      <c r="D34" s="149">
        <v>180000</v>
      </c>
      <c r="E34" s="149">
        <v>120000</v>
      </c>
    </row>
    <row r="35" spans="1:5" ht="20.100000000000001" customHeight="1">
      <c r="A35" s="840" t="s">
        <v>31</v>
      </c>
      <c r="B35" s="841"/>
      <c r="C35" s="149">
        <v>50000</v>
      </c>
      <c r="D35" s="149">
        <v>45000</v>
      </c>
      <c r="E35" s="149">
        <v>40000</v>
      </c>
    </row>
    <row r="36" spans="1:5" ht="20.100000000000001" customHeight="1">
      <c r="A36" s="842" t="s">
        <v>90</v>
      </c>
      <c r="B36" s="842"/>
      <c r="C36" s="842"/>
      <c r="D36" s="842"/>
      <c r="E36" s="842"/>
    </row>
    <row r="37" spans="1:5" ht="20.100000000000001" customHeight="1">
      <c r="A37" s="843" t="s">
        <v>130</v>
      </c>
      <c r="B37" s="844"/>
      <c r="C37" s="150" t="s">
        <v>133</v>
      </c>
      <c r="D37" s="151" t="s">
        <v>29</v>
      </c>
      <c r="E37" s="79"/>
    </row>
    <row r="38" spans="1:5" ht="20.100000000000001" customHeight="1">
      <c r="A38" s="845" t="s">
        <v>131</v>
      </c>
      <c r="B38" s="846"/>
      <c r="C38" s="152" t="s">
        <v>57</v>
      </c>
      <c r="D38" s="153" t="s">
        <v>29</v>
      </c>
      <c r="E38" s="132"/>
    </row>
    <row r="39" spans="1:5" ht="20.100000000000001" customHeight="1">
      <c r="A39" s="847" t="s">
        <v>145</v>
      </c>
      <c r="B39" s="848"/>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923" t="str">
        <f>+A51</f>
        <v xml:space="preserve">Date of Tax Deposited in HDFC (0510322) </v>
      </c>
      <c r="B92" s="923"/>
      <c r="C92" s="181">
        <f t="shared" si="10"/>
        <v>42770</v>
      </c>
      <c r="D92" s="181">
        <f t="shared" si="10"/>
        <v>42801</v>
      </c>
      <c r="E92" s="181">
        <f t="shared" si="10"/>
        <v>42855</v>
      </c>
    </row>
    <row r="93" spans="1:5" ht="20.100000000000001" customHeight="1">
      <c r="A93" s="833" t="str">
        <f>+A52</f>
        <v xml:space="preserve">Challan No provided by HDFC Bank </v>
      </c>
      <c r="B93" s="833"/>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825" t="s">
        <v>255</v>
      </c>
      <c r="B1" s="825"/>
      <c r="C1" s="825"/>
      <c r="D1" s="825"/>
      <c r="E1" s="825"/>
    </row>
    <row r="2" spans="1:5" ht="24.95" customHeight="1">
      <c r="A2" s="924" t="s">
        <v>259</v>
      </c>
      <c r="B2" s="924"/>
      <c r="C2" s="924"/>
      <c r="D2" s="924"/>
      <c r="E2" s="924"/>
    </row>
    <row r="3" spans="1:5" ht="20.25" customHeight="1">
      <c r="A3" s="208"/>
      <c r="B3" s="117" t="s">
        <v>212</v>
      </c>
      <c r="C3" s="826" t="s">
        <v>211</v>
      </c>
      <c r="D3" s="826"/>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925" t="s">
        <v>234</v>
      </c>
      <c r="C9" s="925"/>
      <c r="D9" s="925"/>
      <c r="E9" s="925"/>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827" t="s">
        <v>258</v>
      </c>
      <c r="C32" s="829" t="s">
        <v>84</v>
      </c>
      <c r="D32" s="827" t="s">
        <v>233</v>
      </c>
      <c r="E32" s="831"/>
    </row>
    <row r="33" spans="2:5" ht="30.75" customHeight="1">
      <c r="B33" s="828"/>
      <c r="C33" s="830"/>
      <c r="D33" s="828"/>
      <c r="E33" s="832"/>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DU-6 (2)</vt:lpstr>
      <vt:lpstr>DU-4 (2)</vt:lpstr>
      <vt:lpstr>DU-8 (2)</vt:lpstr>
      <vt:lpstr>NSDL</vt:lpstr>
      <vt:lpstr>Tax Deposit </vt:lpstr>
      <vt:lpstr>5 Tabs</vt:lpstr>
      <vt:lpstr>2402</vt:lpstr>
      <vt:lpstr>FVU</vt:lpstr>
      <vt:lpstr>Front</vt:lpstr>
      <vt:lpstr>Mock </vt:lpstr>
      <vt:lpstr>26Q </vt:lpstr>
      <vt:lpstr>26Q+</vt:lpstr>
      <vt:lpstr>2601</vt:lpstr>
      <vt:lpstr>DU-2 (2)</vt:lpstr>
      <vt:lpstr>2601-</vt:lpstr>
      <vt:lpstr>2602-</vt:lpstr>
      <vt:lpstr>2603-</vt:lpstr>
      <vt:lpstr>Adv Tax</vt:lpstr>
      <vt:lpstr>264</vt:lpstr>
      <vt:lpstr>DU-4</vt:lpstr>
      <vt:lpstr>Front-JMC</vt:lpstr>
      <vt:lpstr>'2402'!Print_Area</vt:lpstr>
      <vt:lpstr>'2601'!Print_Area</vt:lpstr>
      <vt:lpstr>'2601-'!Print_Area</vt:lpstr>
      <vt:lpstr>'2602-'!Print_Area</vt:lpstr>
      <vt:lpstr>'2603-'!Print_Area</vt:lpstr>
      <vt:lpstr>'264'!Print_Area</vt:lpstr>
      <vt:lpstr>'26Q '!Print_Area</vt:lpstr>
      <vt:lpstr>'5 Tabs'!Print_Area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2021-03-04T00:20:49Z</cp:lastPrinted>
  <dcterms:created xsi:type="dcterms:W3CDTF">2017-04-08T04:21:42Z</dcterms:created>
  <dcterms:modified xsi:type="dcterms:W3CDTF">2021-03-06T17:49:04Z</dcterms:modified>
</cp:coreProperties>
</file>